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750" firstSheet="6" activeTab="7"/>
  </bookViews>
  <sheets>
    <sheet name="I gv" sheetId="1" r:id="rId1"/>
    <sheet name="II gv" sheetId="2" r:id="rId2"/>
    <sheet name="ფინანსური ცხრილი" sheetId="3" r:id="rId3"/>
    <sheet name="ხარჯები დეტალური" sheetId="4" r:id="rId4"/>
    <sheet name="მარაგების გაშიფრვა" sheetId="5" r:id="rId5"/>
    <sheet name="ZR-LZNG 1-2" sheetId="6" r:id="rId6"/>
    <sheet name="არამატერიალური  3-4" sheetId="7" r:id="rId7"/>
    <sheet name="ბალანსი" sheetId="8" r:id="rId8"/>
    <sheet name="მოგების უწყისი" sheetId="9" r:id="rId9"/>
    <sheet name="კაპიტალის მოძრაობა" sheetId="10" r:id="rId10"/>
    <sheet name="ფულის მოძრაობის უწყისი" sheetId="11" r:id="rId11"/>
  </sheets>
  <externalReferences>
    <externalReference r:id="rId14"/>
  </externalReferences>
  <definedNames>
    <definedName name="_xlnm._FilterDatabase" localSheetId="2" hidden="1">'ფინანსური ცხრილი'!$A$14:$F$25</definedName>
    <definedName name="_xlnm.Print_Area" localSheetId="0">'I gv'!$A$1:$AE$59</definedName>
    <definedName name="_xlnm.Print_Area" localSheetId="1">'II gv'!$A$1:$AE$34</definedName>
    <definedName name="_xlnm.Print_Area" localSheetId="5">'ZR-LZNG 1-2'!$A$1:$X$28</definedName>
    <definedName name="_xlnm.Print_Area" localSheetId="6">'არამატერიალური  3-4'!$A$1:$AC$37</definedName>
    <definedName name="_xlnm.Print_Area" localSheetId="7">'ბალანსი'!$A$1:$K$57</definedName>
    <definedName name="_xlnm.Print_Area" localSheetId="9">'კაპიტალის მოძრაობა'!$A$1:$I$36</definedName>
    <definedName name="_xlnm.Print_Area" localSheetId="8">'მოგების უწყისი'!$A$1:$I$39</definedName>
    <definedName name="_xlnm.Print_Area" localSheetId="2">'ფინანსური ცხრილი'!$A$1:$F$31</definedName>
    <definedName name="_xlnm.Print_Area" localSheetId="10">'ფულის მოძრაობის უწყისი'!$A$1:$J$51</definedName>
  </definedNames>
  <calcPr fullCalcOnLoad="1"/>
</workbook>
</file>

<file path=xl/comments1.xml><?xml version="1.0" encoding="utf-8"?>
<comments xmlns="http://schemas.openxmlformats.org/spreadsheetml/2006/main">
  <authors>
    <author>Kote</author>
  </authors>
  <commentList>
    <comment ref="B6" authorId="0">
      <text>
        <r>
          <rPr>
            <sz val="8"/>
            <rFont val="AcadNusx"/>
            <family val="0"/>
          </rPr>
          <t>ujra #1
gadasaxadis gadamxdelis sruli safirmo saxelwodeba misi sadamfuZneblo dokumentebis mixedviT. dasaxelebaSi laTinuri transkrifciis arsebobisas igi aseve aRiniSneba.</t>
        </r>
      </text>
    </comment>
    <comment ref="B21" authorId="0">
      <text>
        <r>
          <rPr>
            <b/>
            <sz val="8"/>
            <rFont val="AcadNusx"/>
            <family val="0"/>
          </rPr>
          <t xml:space="preserve">ujra #7:
</t>
        </r>
        <r>
          <rPr>
            <sz val="8"/>
            <rFont val="AcadNusx"/>
            <family val="0"/>
          </rPr>
          <t>gadasaxadis gadamxdelis iuridiuli misamarTi sadamfuZneblo dokumentaciis mixedviT.</t>
        </r>
        <r>
          <rPr>
            <b/>
            <sz val="8"/>
            <rFont val="AcadNusx"/>
            <family val="0"/>
          </rPr>
          <t xml:space="preserve">
</t>
        </r>
      </text>
    </comment>
    <comment ref="B30" authorId="0">
      <text>
        <r>
          <rPr>
            <b/>
            <sz val="8"/>
            <rFont val="AcadNusx"/>
            <family val="0"/>
          </rPr>
          <t xml:space="preserve">ujra #10:
</t>
        </r>
        <r>
          <rPr>
            <sz val="8"/>
            <rFont val="AcadNusx"/>
            <family val="0"/>
          </rPr>
          <t>teritoriuli sagadasaxado organos sruli dasaxeleba, sadac sagadasaxado aRricxvaze imyofeba gadamxdeli.</t>
        </r>
      </text>
    </comment>
  </commentList>
</comments>
</file>

<file path=xl/comments2.xml><?xml version="1.0" encoding="utf-8"?>
<comments xmlns="http://schemas.openxmlformats.org/spreadsheetml/2006/main">
  <authors>
    <author>Kote</author>
  </authors>
  <commentList>
    <comment ref="A5" authorId="0">
      <text>
        <r>
          <rPr>
            <b/>
            <sz val="8"/>
            <rFont val="AcadNusx"/>
            <family val="0"/>
          </rPr>
          <t xml:space="preserve">ujra #16:
</t>
        </r>
        <r>
          <rPr>
            <sz val="8"/>
            <rFont val="AcadNusx"/>
            <family val="0"/>
          </rPr>
          <t>saq. Sag. kodeqsis 173-e muxliT dadgenili normebiT gansazRvruli erToblivi Semosavali, romelic miiReba saangariSo periodSi nebismieri formiT an/da saqmianobiT. maT Soris Semosavali, romelic sagadasaxado kanonmdeblobiT ganTavisuflebulia mogebis gadasaxadisagan.</t>
        </r>
        <r>
          <rPr>
            <b/>
            <sz val="8"/>
            <rFont val="AcadNusx"/>
            <family val="0"/>
          </rPr>
          <t xml:space="preserve">
</t>
        </r>
      </text>
    </comment>
    <comment ref="A6" authorId="0">
      <text>
        <r>
          <rPr>
            <b/>
            <sz val="8"/>
            <rFont val="AcadNusx"/>
            <family val="0"/>
          </rPr>
          <t xml:space="preserve">ujra #17:
</t>
        </r>
        <r>
          <rPr>
            <sz val="8"/>
            <rFont val="AcadNusx"/>
            <family val="0"/>
          </rPr>
          <t>sasaqonlo-materialuri Rirebuleba saangariSo periodis dasawyisisaTvis (sag. kodeqsis 208 muxlis me-3 nawilis Sesabamisad)</t>
        </r>
      </text>
    </comment>
    <comment ref="A7" authorId="0">
      <text>
        <r>
          <rPr>
            <b/>
            <sz val="8"/>
            <rFont val="AcadNusx"/>
            <family val="0"/>
          </rPr>
          <t>ujra #18:</t>
        </r>
        <r>
          <rPr>
            <sz val="8"/>
            <rFont val="AcadNusx"/>
            <family val="0"/>
          </rPr>
          <t xml:space="preserve">
sasaqonlo-materialuri Rirebuleba saangariSo periodis bolosaTvis (sag. kodeqsis 208 muxlis me-3 nawilis Sesabamisad)</t>
        </r>
      </text>
    </comment>
    <comment ref="A8" authorId="0">
      <text>
        <r>
          <rPr>
            <b/>
            <sz val="8"/>
            <rFont val="AcadNusx"/>
            <family val="0"/>
          </rPr>
          <t xml:space="preserve">ujra #19:
</t>
        </r>
        <r>
          <rPr>
            <sz val="8"/>
            <rFont val="AcadNusx"/>
            <family val="0"/>
          </rPr>
          <t>Semosavlis miRebasTan dakavSirebuli saqarTvelos sagad. Kodeqsis Sesabamisad gamoqviTvas daqvemdebarebuli xarjebi (garda kapitalizebadi xarjebisa)</t>
        </r>
        <r>
          <rPr>
            <b/>
            <sz val="8"/>
            <rFont val="AcadNusx"/>
            <family val="0"/>
          </rPr>
          <t xml:space="preserve">
</t>
        </r>
      </text>
    </comment>
    <comment ref="A9" authorId="0">
      <text>
        <r>
          <rPr>
            <b/>
            <sz val="8"/>
            <rFont val="AcadNusx"/>
            <family val="0"/>
          </rPr>
          <t xml:space="preserve">ujra #20:
</t>
        </r>
        <r>
          <rPr>
            <sz val="8"/>
            <rFont val="AcadNusx"/>
            <family val="0"/>
          </rPr>
          <t>saangariSo periodSi SeZenili sasaqonlo-materialuri faseulobis Rirebuleba. maT Soris ekonomikuri saqmianobisTvis gamosayenebeli (gamoyenebuli) usasyidlod miRebuli sasaqonlo-materialuri faseuloba.</t>
        </r>
      </text>
    </comment>
    <comment ref="A11" authorId="0">
      <text>
        <r>
          <rPr>
            <b/>
            <sz val="8"/>
            <rFont val="AcadNusx"/>
            <family val="0"/>
          </rPr>
          <t xml:space="preserve">ujra #22:
</t>
        </r>
        <r>
          <rPr>
            <sz val="8"/>
            <rFont val="AcadNusx"/>
            <family val="0"/>
          </rPr>
          <t>saq. Sagad. Kodeqsis 174-e muxlis Sesabamisad xelfasis saxiT ganacemebze (sargebelze) gaweuli xarji:</t>
        </r>
        <r>
          <rPr>
            <b/>
            <sz val="8"/>
            <rFont val="AcadNusx"/>
            <family val="0"/>
          </rPr>
          <t xml:space="preserve">
</t>
        </r>
      </text>
    </comment>
    <comment ref="A14" authorId="0">
      <text>
        <r>
          <rPr>
            <b/>
            <sz val="8"/>
            <rFont val="AcadNusx"/>
            <family val="0"/>
          </rPr>
          <t xml:space="preserve">ujra #25:
</t>
        </r>
        <r>
          <rPr>
            <sz val="8"/>
            <rFont val="AcadNusx"/>
            <family val="0"/>
          </rPr>
          <t>saamortizacio anaricxebi ZiriTadi saSualebebis da aramaterialuri aqtivebis mixedviT (maT Soris 188-e muxliT gansazRvruli) romelic gaiangariSeba saq. sagad. Kodeqsis 183-e, 188-e da 189-e muxlebis Sesabamisad;</t>
        </r>
      </text>
    </comment>
    <comment ref="A18" authorId="0">
      <text>
        <r>
          <rPr>
            <b/>
            <sz val="8"/>
            <rFont val="AcadNusx"/>
            <family val="0"/>
          </rPr>
          <t xml:space="preserve">ujra #29:
</t>
        </r>
        <r>
          <rPr>
            <sz val="8"/>
            <rFont val="AcadNusx"/>
            <family val="0"/>
          </rPr>
          <t xml:space="preserve">gamoqviTvas daqvemdebarebuli nebismieri xarji, romelic dakavSirebulia Semosavlis miRebasTan da ar aris asaxuli sxva ujrebSi, rogoricaa: 
</t>
        </r>
        <r>
          <rPr>
            <b/>
            <sz val="8"/>
            <rFont val="AcadNusx"/>
            <family val="0"/>
          </rPr>
          <t xml:space="preserve">sadazRvevo xarji </t>
        </r>
        <r>
          <rPr>
            <sz val="8"/>
            <rFont val="AcadNusx"/>
            <family val="0"/>
          </rPr>
          <t>(garda dabrunebadi da agrovebadi xasiaTis dazRvevisa sag. Kodeqsis 187-e).</t>
        </r>
        <r>
          <rPr>
            <b/>
            <sz val="8"/>
            <rFont val="AcadNusx"/>
            <family val="0"/>
          </rPr>
          <t xml:space="preserve">  warmomadgenlobiTi xarji sag. kodeqsis 12-e 38-e muxlebiT </t>
        </r>
        <r>
          <rPr>
            <sz val="8"/>
            <rFont val="AcadNusx"/>
            <family val="0"/>
          </rPr>
          <t xml:space="preserve">(s/k 185-e muxlis Sesabamisad ar unda aRematebodes (ujra 16) erT procents), </t>
        </r>
        <r>
          <rPr>
            <b/>
            <sz val="8"/>
            <rFont val="AcadNusx"/>
            <family val="0"/>
          </rPr>
          <t xml:space="preserve"> samecniero kvleviTi, saproeqto da sacdel-sakonstruqtoro s/k 182-e muxliT),  sarezervo fondebSi gadaricxvebi s/k 181-e muxli da </t>
        </r>
        <r>
          <rPr>
            <b/>
            <sz val="8"/>
            <rFont val="AcadMtavr"/>
            <family val="0"/>
          </rPr>
          <t>gamoqviTvas daqvemdebarebuli sxva nebismieri xarji</t>
        </r>
        <r>
          <rPr>
            <b/>
            <sz val="8"/>
            <rFont val="AcadNusx"/>
            <family val="0"/>
          </rPr>
          <t xml:space="preserve"> </t>
        </r>
        <r>
          <rPr>
            <sz val="8"/>
            <rFont val="AcadNusx"/>
            <family val="0"/>
          </rPr>
          <t>(garda saqvelmoqmedo organizaciebze gacemuli Sewirulobebisa)</t>
        </r>
      </text>
    </comment>
    <comment ref="U19" authorId="0">
      <text>
        <r>
          <rPr>
            <b/>
            <sz val="8"/>
            <rFont val="AcadNusx"/>
            <family val="0"/>
          </rPr>
          <t xml:space="preserve">ujra #30:
</t>
        </r>
        <r>
          <rPr>
            <sz val="8"/>
            <rFont val="AcadNusx"/>
            <family val="0"/>
          </rPr>
          <t>me-17 + me-19 jami:</t>
        </r>
      </text>
    </comment>
    <comment ref="Z19" authorId="0">
      <text>
        <r>
          <rPr>
            <b/>
            <sz val="8"/>
            <rFont val="AcadNusx"/>
            <family val="0"/>
          </rPr>
          <t>ujra #31:</t>
        </r>
        <r>
          <rPr>
            <sz val="8"/>
            <rFont val="AcadNusx"/>
            <family val="0"/>
          </rPr>
          <t xml:space="preserve">
me-16 + me-18 jami:</t>
        </r>
      </text>
    </comment>
    <comment ref="Z20" authorId="0">
      <text>
        <r>
          <rPr>
            <b/>
            <sz val="8"/>
            <rFont val="AcadNusx"/>
            <family val="0"/>
          </rPr>
          <t xml:space="preserve">ujra #32:
</t>
        </r>
        <r>
          <rPr>
            <sz val="8"/>
            <rFont val="AcadNusx"/>
            <family val="0"/>
          </rPr>
          <t>me-31 - me-30 jami:</t>
        </r>
      </text>
    </comment>
    <comment ref="U21" authorId="0">
      <text>
        <r>
          <rPr>
            <b/>
            <sz val="8"/>
            <rFont val="AcadNusx"/>
            <family val="0"/>
          </rPr>
          <t>ujra #33:</t>
        </r>
        <r>
          <rPr>
            <sz val="8"/>
            <rFont val="AcadNusx"/>
            <family val="0"/>
          </rPr>
          <t xml:space="preserve">
me-30 - me-31 jami:</t>
        </r>
      </text>
    </comment>
    <comment ref="U22" authorId="0">
      <text>
        <r>
          <rPr>
            <b/>
            <sz val="8"/>
            <rFont val="AcadNusx"/>
            <family val="0"/>
          </rPr>
          <t xml:space="preserve">ujra #34:
</t>
        </r>
        <r>
          <rPr>
            <sz val="8"/>
            <rFont val="AcadNusx"/>
            <family val="0"/>
          </rPr>
          <t>ara umetes wina 5 sagad. wlis zaralisa.</t>
        </r>
      </text>
    </comment>
    <comment ref="A23" authorId="0">
      <text>
        <r>
          <rPr>
            <b/>
            <sz val="8"/>
            <rFont val="AcadNusx"/>
            <family val="0"/>
          </rPr>
          <t xml:space="preserve">ujra #35:
</t>
        </r>
        <r>
          <rPr>
            <sz val="8"/>
            <rFont val="AcadNusx"/>
            <family val="0"/>
          </rPr>
          <t>mogebis gadasaxadisagan ganTavisuflebuli mogeba (Semosavali), agreTve gamoqviTvas daqvemdebarebuli saqvelmoqmedo organizaciebze gacemuli Sewirulobis Tanxebi (s/k 186-e muxliT ar unda aRematebodes 32 ujraSi asaxuli Tanxis 8 procents.</t>
        </r>
        <r>
          <rPr>
            <b/>
            <sz val="8"/>
            <rFont val="AcadNusx"/>
            <family val="0"/>
          </rPr>
          <t xml:space="preserve">
</t>
        </r>
      </text>
    </comment>
    <comment ref="Z24" authorId="0">
      <text>
        <r>
          <rPr>
            <b/>
            <sz val="8"/>
            <rFont val="AcadNusx"/>
            <family val="0"/>
          </rPr>
          <t xml:space="preserve">ujra #36:
</t>
        </r>
        <r>
          <rPr>
            <sz val="8"/>
            <rFont val="AcadNusx"/>
            <family val="0"/>
          </rPr>
          <t>me-32 - me-34 magram araumetes 32-e ujraSi asaxuli Tanxisa da - gamoklebuli ujra - 35.</t>
        </r>
      </text>
    </comment>
    <comment ref="Z28" authorId="0">
      <text>
        <r>
          <rPr>
            <b/>
            <sz val="8"/>
            <rFont val="AcadNusx"/>
            <family val="0"/>
          </rPr>
          <t xml:space="preserve">ujra #40:
</t>
        </r>
        <r>
          <rPr>
            <sz val="8"/>
            <rFont val="AcadNusx"/>
            <family val="0"/>
          </rPr>
          <t>me-37 - me-38 - me-39 jami:</t>
        </r>
      </text>
    </comment>
  </commentList>
</comments>
</file>

<file path=xl/sharedStrings.xml><?xml version="1.0" encoding="utf-8"?>
<sst xmlns="http://schemas.openxmlformats.org/spreadsheetml/2006/main" count="314" uniqueCount="274">
  <si>
    <t xml:space="preserve">damtkicebulia </t>
  </si>
  <si>
    <t xml:space="preserve">saqarTvelos finansTa </t>
  </si>
  <si>
    <t>waredgineba</t>
  </si>
  <si>
    <t>(sagadasaxado organos dasaxeleba)</t>
  </si>
  <si>
    <t>gsn</t>
  </si>
  <si>
    <t>registraciis nomeri</t>
  </si>
  <si>
    <t xml:space="preserve">  </t>
  </si>
  <si>
    <t>TariRi</t>
  </si>
  <si>
    <t>dasaxeleba</t>
  </si>
  <si>
    <t>jami</t>
  </si>
  <si>
    <t>jgufis nomeri</t>
  </si>
  <si>
    <t>saangariSos wina wels daricxuli amortizaciis Tanxa</t>
  </si>
  <si>
    <t>saangariSos wina wels daricxu-li amortizaciis Tanxa</t>
  </si>
  <si>
    <t>jgufis RirebulebiTi balansi sa-angariSos wina wlis bolos</t>
  </si>
  <si>
    <t>damatebiTi ZiriTadi saSualebe-bis Rirebuleba</t>
  </si>
  <si>
    <t>realizebuli ZiriTadi saSualebebi</t>
  </si>
  <si>
    <t>saangariSo wels ZiriTadi saSualebebis remontis xarjebi zRvruli odenobis zemoT</t>
  </si>
  <si>
    <t>jgufis RirebulebiTi balansi sa-angariSo wlis bolos</t>
  </si>
  <si>
    <t>amortizaciis norma (%)</t>
  </si>
  <si>
    <t>amortizaciis Tanxa</t>
  </si>
  <si>
    <t>erTobliv Semosavalze dasamate-beli Tanxa (jami gadaitaneba danarTi #2-is str. 5-Si)</t>
  </si>
  <si>
    <t>erTobliv Semosavlidan gamosa-qviTi Tanxa (jami aisaxeba dana-rTi #2-is str. 21-Si)</t>
  </si>
  <si>
    <r>
      <t xml:space="preserve">nawili I. saamortizacio anaricxebi da gamoqviTvebi lizingiT miRebuli                                                           </t>
    </r>
    <r>
      <rPr>
        <b/>
        <sz val="10"/>
        <color indexed="9"/>
        <rFont val="AcadNusx"/>
        <family val="0"/>
      </rPr>
      <t>hdfhgffj</t>
    </r>
    <r>
      <rPr>
        <b/>
        <sz val="10"/>
        <rFont val="AcadNusx"/>
        <family val="0"/>
      </rPr>
      <t xml:space="preserve"> ZiriTadi saSualebebis mixedviT</t>
    </r>
  </si>
  <si>
    <t>lizingiT miRebuli ZiriTadi saSualebebis Rirebuleba saanga-riSos wina wlis bolos</t>
  </si>
  <si>
    <t>saangariSo wels lizingiT miRe-buli ZiriTadi saSualebebis Rirebuleba</t>
  </si>
  <si>
    <t>saangariSo wels lizingis gamce-misaTvis dabrunebuli ZiriTadi saSualebebis Rirebuleba</t>
  </si>
  <si>
    <t>saangariSos wina wels ZiriTadi saSualebebis remontis xarjebis zRvrul odenobaze gadameteba</t>
  </si>
  <si>
    <t>lizingiT miRebuli ZiriTadi saSualebebis  Rirebuleba saangariSo wlis bolos</t>
  </si>
  <si>
    <t>lizingis sagnis amortizaciis norma (%)</t>
  </si>
  <si>
    <t>lizingis sagnis amortizaciis Tanxa</t>
  </si>
  <si>
    <t>erToblivi Semosavlidan gamosaqviTi Tanxa (jami gadaita-neba danarTi #2-is str. 21-Si)</t>
  </si>
  <si>
    <t>lari</t>
  </si>
  <si>
    <t>jgufis RirebulebiTi balansi saangariSos wina welis bolos</t>
  </si>
  <si>
    <t>saangariSo wels damatebuli (SeZenili, warmoebuli) aramaterialuri aqtivis Rirebuleba</t>
  </si>
  <si>
    <t>saangariSo wels realizebuli aramaterialuri aqtivebis Rirebuleba</t>
  </si>
  <si>
    <t>jgufis RirebulebiTi balansi saangariSo wlis bolos</t>
  </si>
  <si>
    <t>amortizaciis Tanxa   (str.5 X 15%)</t>
  </si>
  <si>
    <t>erToblivi Semosavlidan gamosaqviTi Tanxa   (gadaitaneba danarTi #2-Si str. 21-Si)</t>
  </si>
  <si>
    <t>erTobliv Semosavalze dasamatebeli Tanxa   (gadaitaneba danarTi #2-Si str. 5-Si)</t>
  </si>
  <si>
    <t>aramaterialuri aqtivis                                                              dasaxaeleba da aRweriloba</t>
  </si>
  <si>
    <t>Tanxa   (lari)</t>
  </si>
  <si>
    <t>sasargeblo gamoyenebis vada (weli)</t>
  </si>
  <si>
    <t>gamoqviTulia wina periodebis mixedviT (lari)</t>
  </si>
  <si>
    <t>saamortizacio anaricxi</t>
  </si>
  <si>
    <t>sul:</t>
  </si>
  <si>
    <t>SeZenis an                                                        warmoebis</t>
  </si>
  <si>
    <t>grZelvadiani aqtivebi</t>
  </si>
  <si>
    <t>ZiriTadi saSualebebi</t>
  </si>
  <si>
    <t>sul grZelvadiani aqtivebi</t>
  </si>
  <si>
    <t>mimdinare aqtivebi</t>
  </si>
  <si>
    <t>sasaqonlo-materialuri faseulobebi</t>
  </si>
  <si>
    <t>savaWro da sxva moTxovnebi</t>
  </si>
  <si>
    <t>sakuTari kapitali da valdebulebebi</t>
  </si>
  <si>
    <t>kapitali da rezervebi</t>
  </si>
  <si>
    <t>sawesdebo kapitali</t>
  </si>
  <si>
    <t>akumulirebuli mogeba-zarali</t>
  </si>
  <si>
    <t>sul kapitali da rezervebi</t>
  </si>
  <si>
    <t>grZelvadiani valdebulebebi</t>
  </si>
  <si>
    <t>sul grZelvadiani valdebulebebi</t>
  </si>
  <si>
    <t>moklevadiani valdebulebebi</t>
  </si>
  <si>
    <t>sagadasaxado valdebulebebi</t>
  </si>
  <si>
    <t>sxva moklevadiani valdebulebebi</t>
  </si>
  <si>
    <t>sul moklevadiani valdebulebebi</t>
  </si>
  <si>
    <t>sul sakuTari kapitali da valdebulebebi</t>
  </si>
  <si>
    <t>b.a</t>
  </si>
  <si>
    <t>mogebisa da zaralis wliuri angariSgeba</t>
  </si>
  <si>
    <t>amonagebi</t>
  </si>
  <si>
    <t>sxva saoperacio xarji</t>
  </si>
  <si>
    <t>mogebis gadasaxadi</t>
  </si>
  <si>
    <t>sul</t>
  </si>
  <si>
    <t>mocemuli periodis wminda mogeba-zarali</t>
  </si>
  <si>
    <t xml:space="preserve">      fuladi saxsrebis moZraobis angariSgeba</t>
  </si>
  <si>
    <t>fuladi saxsrebis moZraobis angariSgeba pirdapiri meTodiT</t>
  </si>
  <si>
    <t>klientidan miRebuli fuladi saxsrebi</t>
  </si>
  <si>
    <t>momwodeblebze gadaxdili fuli</t>
  </si>
  <si>
    <t>TanamSromlebze gadaxdili fuli</t>
  </si>
  <si>
    <t>saoperacio saqmianobidan Semosuli Tanxebi:</t>
  </si>
  <si>
    <t>gadaxdili  gadasdaxadebi</t>
  </si>
  <si>
    <t>fuladi saxsrebis nakadebi gansakuTrebul muxlebamde</t>
  </si>
  <si>
    <t>wminda fuladi saxsrebi saoperacio saqmianobidan</t>
  </si>
  <si>
    <t>ZiriTadi saSualebebis SeZena</t>
  </si>
  <si>
    <t>wminda fuladi saxsrebi sainvesticio saqmianobidan</t>
  </si>
  <si>
    <t>fuladi saxsrebis wminda zrda</t>
  </si>
  <si>
    <t>fuladi saxsrebi da ekvivalentebi saangarisgebo periodis dasawyisisaTvis</t>
  </si>
  <si>
    <t>fuladi saxsrebi da ekvivalentebi saangariSgebo periodis bolosaTvis</t>
  </si>
  <si>
    <t xml:space="preserve">b a l a n s i </t>
  </si>
  <si>
    <t>fuladi saxsrebi da eqvivalentebi</t>
  </si>
  <si>
    <t>gadavadebuli mogebis gadasaxdi</t>
  </si>
  <si>
    <t>savaWro da sxva valdebulebebi</t>
  </si>
  <si>
    <t>sakuTar kapitalSi cvlilebebis wliuri angariSgeba</t>
  </si>
  <si>
    <t>V</t>
  </si>
  <si>
    <r>
      <t>nawili III</t>
    </r>
    <r>
      <rPr>
        <sz val="10"/>
        <rFont val="AcadNusx"/>
        <family val="0"/>
      </rPr>
      <t xml:space="preserve">. </t>
    </r>
    <r>
      <rPr>
        <b/>
        <sz val="10"/>
        <rFont val="AcadNusx"/>
        <family val="0"/>
      </rPr>
      <t xml:space="preserve">saamortizacio anaricxebi da gamoqviTvebi sawarmos sakuTrebaSi ricxuli aramaterialuri aqtivebis mixedviT romelTa sasargeblo gamoyenebis       vada </t>
    </r>
    <r>
      <rPr>
        <b/>
        <sz val="10"/>
        <rFont val="AcadNusx"/>
        <family val="0"/>
      </rPr>
      <t>ar aris gansazRvruli</t>
    </r>
  </si>
  <si>
    <r>
      <t>nawili IV</t>
    </r>
    <r>
      <rPr>
        <sz val="10"/>
        <rFont val="AcadNusx"/>
        <family val="0"/>
      </rPr>
      <t xml:space="preserve">. </t>
    </r>
    <r>
      <rPr>
        <b/>
        <sz val="10"/>
        <rFont val="AcadNusx"/>
        <family val="0"/>
      </rPr>
      <t xml:space="preserve">saamortizacio anaricxebi da gamoqviTvebi sawarmos sakuTrebaSi ricxuli aramaterialuri aqtivebis mixedviT romelTa sasargeblo gamoyenebis    vada </t>
    </r>
    <r>
      <rPr>
        <b/>
        <sz val="10"/>
        <rFont val="AcadNusx"/>
        <family val="0"/>
      </rPr>
      <t>gansazRvrulia</t>
    </r>
  </si>
  <si>
    <t>nawili I. saamortizacio anaricxebi da gamoqviTvebi sawarmos sakuTre -baSi ricxuli (garda lizingis sagnisa) ZiriTadi saSualebebis mixedviT</t>
  </si>
  <si>
    <t>fuladi saxsrebis nakadebi saoperacio saqmianobidan</t>
  </si>
  <si>
    <t>fuladi saxsrebis nakadebi sainvesticio saqmianobidan</t>
  </si>
  <si>
    <t>fuladi saxsrebis nakadebi safinanso saqmianobidan</t>
  </si>
  <si>
    <t>sagadasaxado xarji</t>
  </si>
  <si>
    <t>wminda fuladi saxsrebi safinanso saqmianobidan</t>
  </si>
  <si>
    <r>
      <t xml:space="preserve">zomis erTeuli: </t>
    </r>
    <r>
      <rPr>
        <b/>
        <i/>
        <sz val="10"/>
        <rFont val="AcadNusx"/>
        <family val="0"/>
      </rPr>
      <t xml:space="preserve"> lari</t>
    </r>
  </si>
  <si>
    <t>personalis Senaxvis xarjebi</t>
  </si>
  <si>
    <t>cveTis da amortizaciis xarjebi</t>
  </si>
  <si>
    <r>
      <t>organizaciul samarTlebrivi forma</t>
    </r>
    <r>
      <rPr>
        <b/>
        <i/>
        <sz val="10"/>
        <rFont val="AcadNusx"/>
        <family val="0"/>
      </rPr>
      <t xml:space="preserve">: </t>
    </r>
    <r>
      <rPr>
        <b/>
        <i/>
        <sz val="11"/>
        <rFont val="AcadNusx"/>
        <family val="0"/>
      </rPr>
      <t>Sps</t>
    </r>
  </si>
  <si>
    <t>aramaterialuri aqtivis SeZena</t>
  </si>
  <si>
    <t>savaluto gadafasebis xarji</t>
  </si>
  <si>
    <t>sagadasaxado moTxovnebi</t>
  </si>
  <si>
    <t>grZelvadiani sesxebi</t>
  </si>
  <si>
    <t>finansuri danaxarjebi</t>
  </si>
  <si>
    <t>savaluto gadafasebis Semosavali</t>
  </si>
  <si>
    <t>sesxis dafarva</t>
  </si>
  <si>
    <t>miRebuli sesxi</t>
  </si>
  <si>
    <t>mT. buRalteri</t>
  </si>
  <si>
    <t>saangariSo periodis wminda mogeba-zarali</t>
  </si>
  <si>
    <t>mogeba-zarali dabegvramde</t>
  </si>
  <si>
    <t>mogeba-zarali saoperacio saqmianobidan</t>
  </si>
  <si>
    <t>gadaxdili procentebi</t>
  </si>
  <si>
    <t>sagadasa</t>
  </si>
  <si>
    <t>maragis naSTis cvlileba</t>
  </si>
  <si>
    <t xml:space="preserve">ministris 2007 wlis </t>
  </si>
  <si>
    <t>11 dekemberi #1284 brZanebiT</t>
  </si>
  <si>
    <t>gadamxdeli</t>
  </si>
  <si>
    <t>mogebis gadasaxadis deklaracia</t>
  </si>
  <si>
    <t>ganayofi I</t>
  </si>
  <si>
    <t>deklaraciis saxe:</t>
  </si>
  <si>
    <t>pirveladi</t>
  </si>
  <si>
    <t>dazustebuli</t>
  </si>
  <si>
    <t>weli</t>
  </si>
  <si>
    <t>saqarTvelos sawarmo</t>
  </si>
  <si>
    <t>ucxouri sawarmo</t>
  </si>
  <si>
    <r>
      <t xml:space="preserve">(saWiro aRniSvna </t>
    </r>
    <r>
      <rPr>
        <b/>
        <sz val="9"/>
        <rFont val="AcadNusx"/>
        <family val="0"/>
      </rPr>
      <t>V</t>
    </r>
    <r>
      <rPr>
        <sz val="9"/>
        <rFont val="AcadNusx"/>
        <family val="0"/>
      </rPr>
      <t xml:space="preserve"> asoTi)</t>
    </r>
  </si>
  <si>
    <t>misamarTi:</t>
  </si>
  <si>
    <r>
      <t xml:space="preserve">ekonomikuri saqmianobis  </t>
    </r>
    <r>
      <rPr>
        <b/>
        <sz val="12"/>
        <rFont val="Academic-Times"/>
        <family val="0"/>
      </rPr>
      <t>(NACE)</t>
    </r>
    <r>
      <rPr>
        <b/>
        <sz val="12"/>
        <rFont val="AcadNusx"/>
        <family val="0"/>
      </rPr>
      <t xml:space="preserve"> kodi</t>
    </r>
  </si>
  <si>
    <t>saministro</t>
  </si>
  <si>
    <t>saqmianobis Sewyvetis an likvidaciis TariRi</t>
  </si>
  <si>
    <t>ganayofi II</t>
  </si>
  <si>
    <t>(ivseba sagadasaxado organos mier)</t>
  </si>
  <si>
    <t>deklaraciis miRebis TariRi</t>
  </si>
  <si>
    <t xml:space="preserve">TandarTuli dokumenti </t>
  </si>
  <si>
    <t>furcelze</t>
  </si>
  <si>
    <t>deklaraciis mimRebis gvari, saxeli</t>
  </si>
  <si>
    <t>deklaraciis mimRebis xelmowera</t>
  </si>
  <si>
    <t>SeniSvna:</t>
  </si>
  <si>
    <t>a)</t>
  </si>
  <si>
    <t>mogebis gadasaxadis gadamxdelis mier deklaracia sagadasaxado organos waredgineba:</t>
  </si>
  <si>
    <t>saangariSo wlis Sedegebis mixedviT _ momdevno wlis 1 aprilamde</t>
  </si>
  <si>
    <t>b)</t>
  </si>
  <si>
    <t>saqarTveloSi ekonomikuri saqmianobis Sewyvetisas _ ekonomikuri saqmianobis Sewyvetidan</t>
  </si>
  <si>
    <t>30 kalendaruli dRis ganmavlobaSi;</t>
  </si>
  <si>
    <t>g)</t>
  </si>
  <si>
    <t>likvidaciis SemTxvevaSi, salikvidacio komisiis mier _ likvidaciis Taobaze gadawyvetilebis</t>
  </si>
  <si>
    <t>miRebidan 15 kalendaruli dRis vadaSi;</t>
  </si>
  <si>
    <t>l a r i</t>
  </si>
  <si>
    <t xml:space="preserve">erToblivi Semosavali </t>
  </si>
  <si>
    <t>saangariSo periodis dasawyisisaTvis arsebuli sasaqonlo-materialuri faseulobebi</t>
  </si>
  <si>
    <t>saangariSo periodis bolosaTvis arsebuli sasaqonlo-materialuri faseulobebi</t>
  </si>
  <si>
    <r>
      <t>gamoqviTvebi maT Soris:</t>
    </r>
    <r>
      <rPr>
        <b/>
        <sz val="10"/>
        <rFont val="AcadNusx"/>
        <family val="0"/>
      </rPr>
      <t xml:space="preserve"> </t>
    </r>
    <r>
      <rPr>
        <sz val="10"/>
        <rFont val="AcadNusx"/>
        <family val="0"/>
      </rPr>
      <t xml:space="preserve">                                                                                                     </t>
    </r>
  </si>
  <si>
    <t>_el.energia</t>
  </si>
  <si>
    <t>_uimedo valebi</t>
  </si>
  <si>
    <t>_saamortizacio anaricxebi</t>
  </si>
  <si>
    <t>_srulad gamoqviTuli 1000 laramde Rirebulebis 
 ZiriTadi saSualebebi</t>
  </si>
  <si>
    <t>_ZiriTadi saSualebebis remontis xarjebi</t>
  </si>
  <si>
    <t>_kreditisaTvis (sesxisaTvis) gadaxdili an 
 gadasaxdeli procentebi</t>
  </si>
  <si>
    <t>_srulad gamoqviTuli ZiriTadi saSualebebis 
 Rirebuleba  (s.k. 183)</t>
  </si>
  <si>
    <t>_sxva gamoqviTvebi</t>
  </si>
  <si>
    <t>jami:</t>
  </si>
  <si>
    <t>erToblivi Semosavlis gadameteba gamoqviTvebze</t>
  </si>
  <si>
    <t>(mogebis gadasaxadis gaangariSeba)</t>
  </si>
  <si>
    <t>gamoqviTvebis gadameteba erTobliv Semosavlebze</t>
  </si>
  <si>
    <t>wina wlebis zarali</t>
  </si>
  <si>
    <t>dabegvrisgan ganTavisuflebuli mogeba (Semosavali)</t>
  </si>
  <si>
    <t>dasabegri mogeba</t>
  </si>
  <si>
    <t>saqarTveloSi gadasaxadis wyarosTan dakavebuli mogebis gadasaxadi</t>
  </si>
  <si>
    <t>saqarTvelos farglebs gareT gadaxdili mogebis gadasaxadi</t>
  </si>
  <si>
    <t>kuTvnili mogebis gadasaxadi</t>
  </si>
  <si>
    <t>ganayofi III</t>
  </si>
  <si>
    <t>sawarmos xelmZRvanelis gvari, saxeli</t>
  </si>
  <si>
    <t>sawarmos xelmZRvanelis xelmowera</t>
  </si>
  <si>
    <t>xelmoweris TariRi</t>
  </si>
  <si>
    <t>deklaraciaSi mocemuli monacemebis utyuarobasa da sisrules vadastureb:</t>
  </si>
  <si>
    <t>damxmare informaciisaTvis</t>
  </si>
  <si>
    <t>angariSi</t>
  </si>
  <si>
    <t>finansuri</t>
  </si>
  <si>
    <t>sagadasaxado</t>
  </si>
  <si>
    <t>ÛÄÞÄÍÉËÉ ÓÀØÏÍÄËÉ</t>
  </si>
  <si>
    <t>ÌÀÒÀÂÉÓ ÍÀÛÈÉÓ ÝÅËÉËÄÁÀ</t>
  </si>
  <si>
    <t>Tanxa</t>
  </si>
  <si>
    <t>korespodencia 16 angariSTan</t>
  </si>
  <si>
    <t>sxva saqoneli xarjTan korespodenciaSi</t>
  </si>
  <si>
    <t>momsaxureba da sxva xarji</t>
  </si>
  <si>
    <t>1600 angariSis detaluri</t>
  </si>
  <si>
    <t>Semosavali</t>
  </si>
  <si>
    <t>gasavali</t>
  </si>
  <si>
    <t>sawyisi naSTi</t>
  </si>
  <si>
    <t>saboloo naSTi</t>
  </si>
  <si>
    <t>SeZena 1610</t>
  </si>
  <si>
    <t>SeZena 7400</t>
  </si>
  <si>
    <t>dekl</t>
  </si>
  <si>
    <t>sakontrolo cifri</t>
  </si>
  <si>
    <t>sul xarjebi</t>
  </si>
  <si>
    <t>mogeba dabegvramde</t>
  </si>
  <si>
    <t>ÌÏÂÄÁÉÓ ÂÀÃÀÓÀáÀÃÉ</t>
  </si>
  <si>
    <t>Ã- 9210     ÊÒ-3110</t>
  </si>
  <si>
    <t>Ã- 9210     ÊÒ -4210</t>
  </si>
  <si>
    <t>ßÌÉÍÃÀ ÌÏÂÄÁÀ</t>
  </si>
  <si>
    <r>
      <t>sawarmos dasaxeleba</t>
    </r>
    <r>
      <rPr>
        <b/>
        <i/>
        <sz val="10"/>
        <rFont val="AcadNusx"/>
        <family val="0"/>
      </rPr>
      <t>:</t>
    </r>
  </si>
  <si>
    <t>Sps</t>
  </si>
  <si>
    <t>saqmianobis dargi:</t>
  </si>
  <si>
    <r>
      <t>zomis erTeuli</t>
    </r>
    <r>
      <rPr>
        <b/>
        <i/>
        <sz val="10"/>
        <rFont val="AcadNusx"/>
        <family val="0"/>
      </rPr>
      <t>:</t>
    </r>
  </si>
  <si>
    <t xml:space="preserve">     aqtivebi</t>
  </si>
  <si>
    <t>aramaterialuri aqtivi</t>
  </si>
  <si>
    <t>gadavadebuli sagadasaxado aqtivi</t>
  </si>
  <si>
    <t>moTxovna sawesdebo kapitalis Sevsebaze</t>
  </si>
  <si>
    <t>sul mimdinare aqtivebi</t>
  </si>
  <si>
    <t>sul aqtivebi:</t>
  </si>
  <si>
    <t>sarezervo kapitali</t>
  </si>
  <si>
    <t>mimdinare wlis mogeba_zarali</t>
  </si>
  <si>
    <t>Dgeneraluri direqtori</t>
  </si>
  <si>
    <r>
      <t>organizaciis dasaxeleba</t>
    </r>
    <r>
      <rPr>
        <b/>
        <sz val="10"/>
        <rFont val="AcadNusx"/>
        <family val="0"/>
      </rPr>
      <t>:</t>
    </r>
  </si>
  <si>
    <r>
      <t>iuridiuli misamarTi:</t>
    </r>
    <r>
      <rPr>
        <b/>
        <i/>
        <sz val="10"/>
        <rFont val="AcadNusx"/>
        <family val="0"/>
      </rPr>
      <t xml:space="preserve"> </t>
    </r>
  </si>
  <si>
    <r>
      <t>saqmianobis saxe</t>
    </r>
    <r>
      <rPr>
        <b/>
        <sz val="10"/>
        <rFont val="AcadNusx"/>
        <family val="0"/>
      </rPr>
      <t>:</t>
    </r>
  </si>
  <si>
    <t>sxva saoperacio Semosavali</t>
  </si>
  <si>
    <t>kapitalizebuli Semosavali</t>
  </si>
  <si>
    <t>sasaqonlo maragebis naSTis cvlileba</t>
  </si>
  <si>
    <t>sasaqonlo-materialuri faseulbis SeZena</t>
  </si>
  <si>
    <t>sakurso sxvaobis xarjebi</t>
  </si>
  <si>
    <t>SeZenili momsaxurebis xarjebi</t>
  </si>
  <si>
    <t>saijaro xarjebi</t>
  </si>
  <si>
    <t xml:space="preserve">mT. buRalteri: </t>
  </si>
  <si>
    <r>
      <t>sawarmos dasaxeleba</t>
    </r>
    <r>
      <rPr>
        <b/>
        <sz val="12"/>
        <rFont val="AcadNusx"/>
        <family val="0"/>
      </rPr>
      <t>:</t>
    </r>
  </si>
  <si>
    <r>
      <t>iuridiuli  misamarTi:</t>
    </r>
    <r>
      <rPr>
        <b/>
        <sz val="10"/>
        <rFont val="AcadNusx"/>
        <family val="0"/>
      </rPr>
      <t xml:space="preserve"> </t>
    </r>
    <r>
      <rPr>
        <b/>
        <i/>
        <sz val="10"/>
        <rFont val="AcadNusx"/>
        <family val="0"/>
      </rPr>
      <t xml:space="preserve"> saqarTvelo, Tbilisi woinamZRvriSvilis #30/32   </t>
    </r>
  </si>
  <si>
    <r>
      <t>zomis erTeuli:</t>
    </r>
  </si>
  <si>
    <t>rezervebi da dafinanseba</t>
  </si>
  <si>
    <t>sawesdebo kapitalis zrda*</t>
  </si>
  <si>
    <t>kapitalis zrda</t>
  </si>
  <si>
    <t xml:space="preserve">mT. buRalteri   </t>
  </si>
  <si>
    <r>
      <t>organizaciis dasaxeleba</t>
    </r>
    <r>
      <rPr>
        <b/>
        <sz val="11"/>
        <rFont val="AcadNusx"/>
        <family val="0"/>
      </rPr>
      <t>:</t>
    </r>
  </si>
  <si>
    <t>iuridiuli misamarTi:</t>
  </si>
  <si>
    <t>saqmianobis saxe:</t>
  </si>
  <si>
    <t>zomis erTeuli:</t>
  </si>
  <si>
    <t>monawileoba Svilobil sawarmoSi</t>
  </si>
  <si>
    <t>kapitalizebuli danaxarjebi</t>
  </si>
  <si>
    <t xml:space="preserve">partnioris Semonatani </t>
  </si>
  <si>
    <t>saprocento Semosavali</t>
  </si>
  <si>
    <t>Semonatani Svilobili kompaniidan</t>
  </si>
  <si>
    <t>gadaxdili sesxi</t>
  </si>
  <si>
    <t xml:space="preserve">mT. buRalteri                 </t>
  </si>
  <si>
    <t>შემოსავალი</t>
  </si>
  <si>
    <t>დანართი # 4</t>
  </si>
  <si>
    <r>
      <t>S.p.s.</t>
    </r>
    <r>
      <rPr>
        <b/>
        <sz val="11"/>
        <rFont val="Times New Roman"/>
        <family val="1"/>
      </rPr>
      <t xml:space="preserve"> " -------------------------------------------" </t>
    </r>
  </si>
  <si>
    <t>sagadasaxado inspeqcia</t>
  </si>
  <si>
    <t>_gacemuli xelfasi</t>
  </si>
  <si>
    <t>_SeZenili sasaqonlo-materialuri faseulobebi, garda kapitalizirebadisa</t>
  </si>
  <si>
    <t>შპს „ ------------------------------“</t>
  </si>
  <si>
    <t>----- weli</t>
  </si>
  <si>
    <r>
      <t>Sps</t>
    </r>
    <r>
      <rPr>
        <b/>
        <i/>
        <sz val="12"/>
        <rFont val="Times New Roman"/>
        <family val="1"/>
      </rPr>
      <t xml:space="preserve"> "-----------------------"</t>
    </r>
  </si>
  <si>
    <t xml:space="preserve">                      --------- wlis ------ dekembris mdgomareobiT</t>
  </si>
  <si>
    <t>------------------------</t>
  </si>
  <si>
    <t xml:space="preserve"> --------------------------------------------------------</t>
  </si>
  <si>
    <t>----------------------------------------</t>
  </si>
  <si>
    <r>
      <t xml:space="preserve">Sps </t>
    </r>
    <r>
      <rPr>
        <b/>
        <i/>
        <sz val="12"/>
        <rFont val="Times New Roman"/>
        <family val="1"/>
      </rPr>
      <t>"---------------------"</t>
    </r>
  </si>
  <si>
    <t xml:space="preserve">   ------------ wlis ------------ dekembers dasrulebuli wlisaTvis</t>
  </si>
  <si>
    <t>w.</t>
  </si>
  <si>
    <t xml:space="preserve"> w.</t>
  </si>
  <si>
    <r>
      <t xml:space="preserve">Sps </t>
    </r>
    <r>
      <rPr>
        <b/>
        <i/>
        <sz val="12"/>
        <rFont val="Times New Roman"/>
        <family val="1"/>
      </rPr>
      <t>"-------------------------"</t>
    </r>
  </si>
  <si>
    <t>----------------------------</t>
  </si>
  <si>
    <t xml:space="preserve"> ------------ wlis -------------- dekembers dasrulebuli wlisaTvis</t>
  </si>
  <si>
    <t>------------------- naSTi</t>
  </si>
  <si>
    <r>
      <t xml:space="preserve">Sps </t>
    </r>
    <r>
      <rPr>
        <b/>
        <i/>
        <sz val="12"/>
        <rFont val="Times New Roman"/>
        <family val="1"/>
      </rPr>
      <t>"----------------------------"</t>
    </r>
  </si>
  <si>
    <t>-------------------------------</t>
  </si>
  <si>
    <t>------------ w.</t>
  </si>
  <si>
    <t xml:space="preserve">     ----------------- wlis ---------------- dekembers dasrulebuli wlisaTvis</t>
  </si>
  <si>
    <t xml:space="preserve"> droebiTi 
sxvaoba</t>
  </si>
  <si>
    <t>mudmivi
 sxvaoba</t>
  </si>
  <si>
    <t>----------- წლის შემოსავალი და ხარჯი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</si>
</sst>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GEL&quot;;\-#,##0\ &quot;GEL&quot;"/>
    <numFmt numFmtId="165" formatCode="#,##0\ &quot;GEL&quot;;[Red]\-#,##0\ &quot;GEL&quot;"/>
    <numFmt numFmtId="166" formatCode="#,##0.00\ &quot;GEL&quot;;\-#,##0.00\ &quot;GEL&quot;"/>
    <numFmt numFmtId="167" formatCode="#,##0.00\ &quot;GEL&quot;;[Red]\-#,##0.00\ &quot;GEL&quot;"/>
    <numFmt numFmtId="168" formatCode="_-* #,##0\ &quot;GEL&quot;_-;\-* #,##0\ &quot;GEL&quot;_-;_-* &quot;-&quot;\ &quot;GEL&quot;_-;_-@_-"/>
    <numFmt numFmtId="169" formatCode="_-* #,##0\ _G_E_L_-;\-* #,##0\ _G_E_L_-;_-* &quot;-&quot;\ _G_E_L_-;_-@_-"/>
    <numFmt numFmtId="170" formatCode="_-* #,##0.00\ &quot;GEL&quot;_-;\-* #,##0.00\ &quot;GEL&quot;_-;_-* &quot;-&quot;??\ &quot;GEL&quot;_-;_-@_-"/>
    <numFmt numFmtId="171" formatCode="_-* #,##0.00\ _G_E_L_-;\-* #,##0.00\ _G_E_L_-;_-* &quot;-&quot;??\ _G_E_L_-;_-@_-"/>
    <numFmt numFmtId="172" formatCode="&quot;GEL&quot;#,##0_);\(&quot;GEL&quot;#,##0\)"/>
    <numFmt numFmtId="173" formatCode="&quot;GEL&quot;#,##0_);[Red]\(&quot;GEL&quot;#,##0\)"/>
    <numFmt numFmtId="174" formatCode="&quot;GEL&quot;#,##0.00_);\(&quot;GEL&quot;#,##0.00\)"/>
    <numFmt numFmtId="175" formatCode="&quot;GEL&quot;#,##0.00_);[Red]\(&quot;GEL&quot;#,##0.00\)"/>
    <numFmt numFmtId="176" formatCode="_(&quot;GEL&quot;* #,##0_);_(&quot;GEL&quot;* \(#,##0\);_(&quot;GEL&quot;* &quot;-&quot;_);_(@_)"/>
    <numFmt numFmtId="177" formatCode="_(&quot;GEL&quot;* #,##0.00_);_(&quot;GEL&quot;* \(#,##0.00\);_(&quot;GEL&quot;* &quot;-&quot;??_);_(@_)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_(* #,##0.0_);_(* \(#,##0.0\);_(* &quot;-&quot;_);_(@_)"/>
    <numFmt numFmtId="184" formatCode="#,##0&quot;GEL&quot;;\-#,##0&quot;GEL&quot;"/>
    <numFmt numFmtId="185" formatCode="#,##0&quot;GEL&quot;;[Red]\-#,##0&quot;GEL&quot;"/>
    <numFmt numFmtId="186" formatCode="#,##0.00&quot;GEL&quot;;\-#,##0.00&quot;GEL&quot;"/>
    <numFmt numFmtId="187" formatCode="#,##0.00&quot;GEL&quot;;[Red]\-#,##0.00&quot;GEL&quot;"/>
    <numFmt numFmtId="188" formatCode="_-* #,##0&quot;GEL&quot;_-;\-* #,##0&quot;GEL&quot;_-;_-* &quot;-&quot;&quot;GEL&quot;_-;_-@_-"/>
    <numFmt numFmtId="189" formatCode="_-* #,##0_G_E_L_-;\-* #,##0_G_E_L_-;_-* &quot;-&quot;_G_E_L_-;_-@_-"/>
    <numFmt numFmtId="190" formatCode="_-* #,##0.00&quot;GEL&quot;_-;\-* #,##0.00&quot;GEL&quot;_-;_-* &quot;-&quot;??&quot;GEL&quot;_-;_-@_-"/>
    <numFmt numFmtId="191" formatCode="_-* #,##0.00_G_E_L_-;\-* #,##0.00_G_E_L_-;_-* &quot;-&quot;??_G_E_L_-;_-@_-"/>
    <numFmt numFmtId="192" formatCode="0.0"/>
    <numFmt numFmtId="193" formatCode="0.00;[Red]0.00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0.000"/>
    <numFmt numFmtId="203" formatCode="0.0000"/>
    <numFmt numFmtId="204" formatCode="[$$-C09]#,##0.00"/>
    <numFmt numFmtId="205" formatCode="&quot;GEL&quot;#,##0.00"/>
    <numFmt numFmtId="206" formatCode="[$€-2]\ #,##0.00"/>
    <numFmt numFmtId="207" formatCode="&quot;$&quot;#,##0.00"/>
    <numFmt numFmtId="208" formatCode="0.00000"/>
    <numFmt numFmtId="209" formatCode="_(* #,##0.00_);_(* \(#,##0.00\);_(* &quot;-&quot;_);_(@_)"/>
    <numFmt numFmtId="210" formatCode="_(* #,##0_);_(* \(#,##0\);_(* &quot;-&quot;??_);_(@_)"/>
    <numFmt numFmtId="211" formatCode="#,##0_р_."/>
    <numFmt numFmtId="212" formatCode="#,##0.00_р_."/>
  </numFmts>
  <fonts count="78">
    <font>
      <sz val="10"/>
      <name val="Arial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cadNusx"/>
      <family val="0"/>
    </font>
    <font>
      <sz val="7"/>
      <name val="AcadNusx"/>
      <family val="0"/>
    </font>
    <font>
      <b/>
      <sz val="12"/>
      <name val="AcadMtavr"/>
      <family val="0"/>
    </font>
    <font>
      <b/>
      <sz val="10"/>
      <name val="AcadNusx"/>
      <family val="0"/>
    </font>
    <font>
      <b/>
      <sz val="11"/>
      <name val="AcadNusx"/>
      <family val="0"/>
    </font>
    <font>
      <b/>
      <i/>
      <sz val="10"/>
      <name val="AcadNusx"/>
      <family val="0"/>
    </font>
    <font>
      <b/>
      <sz val="9"/>
      <name val="AcadNusx"/>
      <family val="0"/>
    </font>
    <font>
      <sz val="10"/>
      <name val="AcadMtav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cadMtavr"/>
      <family val="0"/>
    </font>
    <font>
      <b/>
      <sz val="11"/>
      <name val="AcadMtavr"/>
      <family val="0"/>
    </font>
    <font>
      <b/>
      <sz val="14"/>
      <name val="AcadMtavr"/>
      <family val="0"/>
    </font>
    <font>
      <sz val="9"/>
      <name val="AcadNusx"/>
      <family val="0"/>
    </font>
    <font>
      <sz val="12"/>
      <name val="AcadNusx"/>
      <family val="0"/>
    </font>
    <font>
      <sz val="11"/>
      <name val="AcadNusx"/>
      <family val="0"/>
    </font>
    <font>
      <b/>
      <sz val="10"/>
      <color indexed="9"/>
      <name val="AcadNusx"/>
      <family val="0"/>
    </font>
    <font>
      <sz val="14"/>
      <name val="AcadNusx"/>
      <family val="0"/>
    </font>
    <font>
      <b/>
      <sz val="10"/>
      <name val="Arial"/>
      <family val="2"/>
    </font>
    <font>
      <b/>
      <sz val="8"/>
      <name val="AcadMtavr"/>
      <family val="0"/>
    </font>
    <font>
      <b/>
      <sz val="14"/>
      <name val="AcadNusx"/>
      <family val="0"/>
    </font>
    <font>
      <b/>
      <i/>
      <sz val="11"/>
      <name val="AcadNusx"/>
      <family val="0"/>
    </font>
    <font>
      <b/>
      <i/>
      <sz val="12"/>
      <name val="AcadNusx"/>
      <family val="0"/>
    </font>
    <font>
      <sz val="12"/>
      <name val="Arial Cyr"/>
      <family val="0"/>
    </font>
    <font>
      <b/>
      <sz val="16"/>
      <name val="AcadNusx"/>
      <family val="0"/>
    </font>
    <font>
      <b/>
      <sz val="11"/>
      <name val="Arial"/>
      <family val="2"/>
    </font>
    <font>
      <i/>
      <sz val="10"/>
      <name val="AcadNusx"/>
      <family val="0"/>
    </font>
    <font>
      <sz val="16"/>
      <name val="AcadNusx"/>
      <family val="0"/>
    </font>
    <font>
      <i/>
      <sz val="10"/>
      <name val="Arial"/>
      <family val="2"/>
    </font>
    <font>
      <i/>
      <sz val="11"/>
      <name val="AcadNusx"/>
      <family val="0"/>
    </font>
    <font>
      <b/>
      <sz val="8"/>
      <name val="AcadNusx"/>
      <family val="0"/>
    </font>
    <font>
      <sz val="8"/>
      <name val="Arial"/>
      <family val="2"/>
    </font>
    <font>
      <b/>
      <sz val="10"/>
      <color indexed="10"/>
      <name val="AcadNusx"/>
      <family val="0"/>
    </font>
    <font>
      <b/>
      <sz val="7"/>
      <name val="AcadNusx"/>
      <family val="0"/>
    </font>
    <font>
      <b/>
      <sz val="12"/>
      <name val="Academic-Times"/>
      <family val="0"/>
    </font>
    <font>
      <b/>
      <u val="single"/>
      <sz val="11"/>
      <name val="AcadNusx"/>
      <family val="0"/>
    </font>
    <font>
      <sz val="10"/>
      <name val="ORIS"/>
      <family val="2"/>
    </font>
    <font>
      <b/>
      <sz val="11"/>
      <name val="Times New Roman"/>
      <family val="1"/>
    </font>
    <font>
      <b/>
      <sz val="10"/>
      <name val="ORI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Nusx"/>
      <family val="0"/>
    </font>
    <font>
      <b/>
      <sz val="16"/>
      <name val="AcadMtavr"/>
      <family val="0"/>
    </font>
    <font>
      <b/>
      <i/>
      <sz val="12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color indexed="10"/>
      <name val="AcadNusx"/>
      <family val="0"/>
    </font>
    <font>
      <b/>
      <sz val="12"/>
      <name val="Arial"/>
      <family val="2"/>
    </font>
    <font>
      <b/>
      <sz val="13"/>
      <name val="AcadNusx"/>
      <family val="0"/>
    </font>
    <font>
      <i/>
      <sz val="11"/>
      <name val="Arial"/>
      <family val="2"/>
    </font>
    <font>
      <b/>
      <u val="singleAccounting"/>
      <sz val="11"/>
      <name val="AcadNusx"/>
      <family val="0"/>
    </font>
    <font>
      <b/>
      <u val="single"/>
      <sz val="11"/>
      <name val="Arial"/>
      <family val="2"/>
    </font>
    <font>
      <b/>
      <sz val="11"/>
      <color indexed="11"/>
      <name val="AcadNusx"/>
      <family val="0"/>
    </font>
    <font>
      <sz val="11"/>
      <color indexed="9"/>
      <name val="AcadNusx"/>
      <family val="0"/>
    </font>
    <font>
      <b/>
      <sz val="9"/>
      <color indexed="9"/>
      <name val="AcadNusx"/>
      <family val="0"/>
    </font>
    <font>
      <b/>
      <sz val="11"/>
      <name val="Arial Black"/>
      <family val="2"/>
    </font>
    <font>
      <b/>
      <sz val="10"/>
      <color indexed="10"/>
      <name val="ORIS"/>
      <family val="2"/>
    </font>
    <font>
      <sz val="8"/>
      <name val="Segoe UI"/>
      <family val="2"/>
    </font>
    <font>
      <b/>
      <sz val="10"/>
      <color rgb="FFFF0000"/>
      <name val="ORIS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63" applyFont="1" applyAlignment="1">
      <alignment horizontal="left"/>
      <protection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32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25" fillId="0" borderId="0" xfId="63" applyNumberFormat="1" applyFont="1" applyAlignment="1">
      <alignment horizontal="center"/>
      <protection/>
    </xf>
    <xf numFmtId="49" fontId="27" fillId="0" borderId="0" xfId="63" applyNumberFormat="1" applyFont="1" applyAlignment="1">
      <alignment horizontal="center"/>
      <protection/>
    </xf>
    <xf numFmtId="0" fontId="18" fillId="0" borderId="0" xfId="63" applyFont="1" applyAlignment="1">
      <alignment horizontal="left"/>
      <protection/>
    </xf>
    <xf numFmtId="2" fontId="0" fillId="0" borderId="0" xfId="0" applyNumberFormat="1" applyAlignment="1">
      <alignment/>
    </xf>
    <xf numFmtId="0" fontId="18" fillId="0" borderId="0" xfId="63" applyFont="1" applyAlignment="1">
      <alignment/>
      <protection/>
    </xf>
    <xf numFmtId="0" fontId="1" fillId="0" borderId="0" xfId="63" applyFont="1" applyAlignment="1">
      <alignment/>
      <protection/>
    </xf>
    <xf numFmtId="0" fontId="20" fillId="0" borderId="0" xfId="63" applyFont="1">
      <alignment/>
      <protection/>
    </xf>
    <xf numFmtId="49" fontId="17" fillId="0" borderId="0" xfId="63" applyNumberFormat="1" applyFont="1" applyAlignment="1">
      <alignment horizontal="left"/>
      <protection/>
    </xf>
    <xf numFmtId="49" fontId="1" fillId="0" borderId="0" xfId="63" applyNumberFormat="1" applyFont="1" applyAlignment="1">
      <alignment horizontal="left"/>
      <protection/>
    </xf>
    <xf numFmtId="0" fontId="29" fillId="0" borderId="0" xfId="63" applyFont="1" applyAlignment="1">
      <alignment horizontal="left"/>
      <protection/>
    </xf>
    <xf numFmtId="49" fontId="1" fillId="0" borderId="0" xfId="63" applyNumberFormat="1" applyFont="1" applyAlignment="1">
      <alignment horizontal="center"/>
      <protection/>
    </xf>
    <xf numFmtId="0" fontId="27" fillId="0" borderId="0" xfId="63" applyFont="1">
      <alignment/>
      <protection/>
    </xf>
    <xf numFmtId="0" fontId="29" fillId="0" borderId="0" xfId="63" applyFont="1">
      <alignment/>
      <protection/>
    </xf>
    <xf numFmtId="49" fontId="30" fillId="0" borderId="0" xfId="63" applyNumberFormat="1" applyFont="1" applyAlignment="1">
      <alignment horizontal="center"/>
      <protection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63" applyFont="1">
      <alignment/>
      <protection/>
    </xf>
    <xf numFmtId="0" fontId="7" fillId="0" borderId="0" xfId="63" applyFont="1" applyAlignment="1">
      <alignment/>
      <protection/>
    </xf>
    <xf numFmtId="2" fontId="27" fillId="0" borderId="0" xfId="63" applyNumberFormat="1" applyFont="1" applyAlignment="1">
      <alignment horizontal="center"/>
      <protection/>
    </xf>
    <xf numFmtId="0" fontId="3" fillId="0" borderId="0" xfId="63" applyFont="1" applyAlignment="1">
      <alignment horizontal="left"/>
      <protection/>
    </xf>
    <xf numFmtId="49" fontId="1" fillId="0" borderId="0" xfId="63" applyNumberFormat="1" applyFont="1" applyBorder="1" applyAlignment="1">
      <alignment horizontal="center"/>
      <protection/>
    </xf>
    <xf numFmtId="2" fontId="1" fillId="0" borderId="0" xfId="63" applyNumberFormat="1" applyFont="1" applyBorder="1" applyAlignment="1">
      <alignment horizontal="center" wrapText="1"/>
      <protection/>
    </xf>
    <xf numFmtId="1" fontId="21" fillId="0" borderId="0" xfId="63" applyNumberFormat="1" applyFont="1" applyBorder="1" applyAlignment="1">
      <alignment horizontal="center" vertical="center" wrapText="1"/>
      <protection/>
    </xf>
    <xf numFmtId="2" fontId="1" fillId="0" borderId="0" xfId="63" applyNumberFormat="1" applyFont="1" applyBorder="1" applyAlignment="1">
      <alignment horizontal="center" vertical="center" wrapText="1"/>
      <protection/>
    </xf>
    <xf numFmtId="182" fontId="21" fillId="0" borderId="0" xfId="63" applyNumberFormat="1" applyFont="1" applyAlignment="1">
      <alignment/>
      <protection/>
    </xf>
    <xf numFmtId="182" fontId="0" fillId="0" borderId="0" xfId="63" applyNumberFormat="1" applyFont="1" applyAlignment="1">
      <alignment horizontal="center" wrapText="1"/>
      <protection/>
    </xf>
    <xf numFmtId="182" fontId="0" fillId="0" borderId="0" xfId="63" applyNumberFormat="1" applyFont="1" applyAlignment="1">
      <alignment horizontal="center"/>
      <protection/>
    </xf>
    <xf numFmtId="0" fontId="6" fillId="0" borderId="0" xfId="63" applyFont="1" applyAlignment="1">
      <alignment horizontal="center"/>
      <protection/>
    </xf>
    <xf numFmtId="0" fontId="6" fillId="0" borderId="0" xfId="63" applyFont="1" applyAlignment="1">
      <alignment/>
      <protection/>
    </xf>
    <xf numFmtId="1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1" fontId="0" fillId="0" borderId="0" xfId="0" applyNumberFormat="1" applyFont="1" applyAlignment="1">
      <alignment horizontal="right"/>
    </xf>
    <xf numFmtId="41" fontId="18" fillId="0" borderId="0" xfId="0" applyNumberFormat="1" applyFont="1" applyAlignment="1">
      <alignment/>
    </xf>
    <xf numFmtId="41" fontId="0" fillId="0" borderId="11" xfId="0" applyNumberFormat="1" applyFont="1" applyBorder="1" applyAlignment="1">
      <alignment horizontal="right"/>
    </xf>
    <xf numFmtId="41" fontId="2" fillId="0" borderId="0" xfId="0" applyNumberFormat="1" applyFont="1" applyAlignment="1">
      <alignment/>
    </xf>
    <xf numFmtId="41" fontId="1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2" fillId="0" borderId="0" xfId="0" applyNumberFormat="1" applyFont="1" applyAlignment="1">
      <alignment horizontal="left"/>
    </xf>
    <xf numFmtId="41" fontId="14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21" fillId="0" borderId="0" xfId="0" applyNumberFormat="1" applyFont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28" fillId="0" borderId="0" xfId="63" applyNumberFormat="1" applyFont="1" applyAlignment="1">
      <alignment horizontal="center" wrapText="1"/>
      <protection/>
    </xf>
    <xf numFmtId="41" fontId="0" fillId="0" borderId="0" xfId="0" applyNumberFormat="1" applyFont="1" applyBorder="1" applyAlignment="1">
      <alignment horizontal="right"/>
    </xf>
    <xf numFmtId="41" fontId="3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41" fontId="28" fillId="0" borderId="0" xfId="0" applyNumberFormat="1" applyFont="1" applyAlignment="1">
      <alignment horizontal="right"/>
    </xf>
    <xf numFmtId="41" fontId="0" fillId="0" borderId="0" xfId="0" applyNumberFormat="1" applyAlignment="1">
      <alignment/>
    </xf>
    <xf numFmtId="41" fontId="28" fillId="0" borderId="12" xfId="0" applyNumberFormat="1" applyFont="1" applyBorder="1" applyAlignment="1">
      <alignment horizontal="center"/>
    </xf>
    <xf numFmtId="1" fontId="8" fillId="5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" fontId="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25" fillId="0" borderId="13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6" fillId="0" borderId="0" xfId="64" applyFont="1" applyAlignment="1">
      <alignment horizontal="center"/>
      <protection/>
    </xf>
    <xf numFmtId="49" fontId="39" fillId="0" borderId="10" xfId="64" applyNumberFormat="1" applyFont="1" applyBorder="1">
      <alignment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0" fontId="13" fillId="0" borderId="0" xfId="64" applyFont="1">
      <alignment/>
      <protection/>
    </xf>
    <xf numFmtId="0" fontId="13" fillId="0" borderId="0" xfId="64" applyFont="1" applyAlignment="1">
      <alignment horizontal="center"/>
      <protection/>
    </xf>
    <xf numFmtId="0" fontId="1" fillId="0" borderId="0" xfId="64" applyFont="1">
      <alignment/>
      <protection/>
    </xf>
    <xf numFmtId="0" fontId="6" fillId="0" borderId="0" xfId="64" applyFont="1">
      <alignment/>
      <protection/>
    </xf>
    <xf numFmtId="4" fontId="1" fillId="0" borderId="0" xfId="64" applyNumberFormat="1" applyFont="1" applyAlignment="1">
      <alignment horizontal="center" vertical="center"/>
      <protection/>
    </xf>
    <xf numFmtId="4" fontId="6" fillId="0" borderId="0" xfId="64" applyNumberFormat="1" applyFont="1" applyAlignment="1">
      <alignment horizontal="center" vertical="center"/>
      <protection/>
    </xf>
    <xf numFmtId="0" fontId="1" fillId="0" borderId="0" xfId="64" applyFont="1" applyAlignment="1">
      <alignment horizontal="center"/>
      <protection/>
    </xf>
    <xf numFmtId="4" fontId="1" fillId="0" borderId="0" xfId="64" applyNumberFormat="1" applyFont="1" applyAlignment="1">
      <alignment horizontal="center"/>
      <protection/>
    </xf>
    <xf numFmtId="4" fontId="6" fillId="0" borderId="0" xfId="64" applyNumberFormat="1" applyFont="1" applyAlignment="1">
      <alignment horizontal="center"/>
      <protection/>
    </xf>
    <xf numFmtId="4" fontId="39" fillId="24" borderId="10" xfId="64" applyNumberFormat="1" applyFont="1" applyFill="1" applyBorder="1">
      <alignment/>
      <protection/>
    </xf>
    <xf numFmtId="4" fontId="41" fillId="24" borderId="10" xfId="64" applyNumberFormat="1" applyFont="1" applyFill="1" applyBorder="1">
      <alignment/>
      <protection/>
    </xf>
    <xf numFmtId="4" fontId="39" fillId="7" borderId="10" xfId="64" applyNumberFormat="1" applyFont="1" applyFill="1" applyBorder="1">
      <alignment/>
      <protection/>
    </xf>
    <xf numFmtId="4" fontId="41" fillId="7" borderId="10" xfId="64" applyNumberFormat="1" applyFont="1" applyFill="1" applyBorder="1">
      <alignment/>
      <protection/>
    </xf>
    <xf numFmtId="4" fontId="39" fillId="22" borderId="10" xfId="64" applyNumberFormat="1" applyFont="1" applyFill="1" applyBorder="1">
      <alignment/>
      <protection/>
    </xf>
    <xf numFmtId="4" fontId="41" fillId="22" borderId="10" xfId="64" applyNumberFormat="1" applyFont="1" applyFill="1" applyBorder="1">
      <alignment/>
      <protection/>
    </xf>
    <xf numFmtId="0" fontId="6" fillId="24" borderId="10" xfId="64" applyFont="1" applyFill="1" applyBorder="1" applyAlignment="1">
      <alignment horizontal="center" vertical="center" wrapText="1"/>
      <protection/>
    </xf>
    <xf numFmtId="0" fontId="6" fillId="7" borderId="10" xfId="64" applyFont="1" applyFill="1" applyBorder="1" applyAlignment="1">
      <alignment horizontal="center" vertical="center" wrapText="1"/>
      <protection/>
    </xf>
    <xf numFmtId="0" fontId="6" fillId="8" borderId="10" xfId="64" applyFont="1" applyFill="1" applyBorder="1" applyAlignment="1">
      <alignment horizontal="center" vertical="center" wrapText="1"/>
      <protection/>
    </xf>
    <xf numFmtId="4" fontId="39" fillId="8" borderId="10" xfId="64" applyNumberFormat="1" applyFont="1" applyFill="1" applyBorder="1">
      <alignment/>
      <protection/>
    </xf>
    <xf numFmtId="4" fontId="41" fillId="8" borderId="10" xfId="64" applyNumberFormat="1" applyFont="1" applyFill="1" applyBorder="1">
      <alignment/>
      <protection/>
    </xf>
    <xf numFmtId="0" fontId="6" fillId="22" borderId="10" xfId="64" applyFont="1" applyFill="1" applyBorder="1" applyAlignment="1">
      <alignment horizontal="center" vertical="center" wrapText="1"/>
      <protection/>
    </xf>
    <xf numFmtId="3" fontId="39" fillId="7" borderId="10" xfId="64" applyNumberFormat="1" applyFont="1" applyFill="1" applyBorder="1" applyAlignment="1">
      <alignment horizontal="center"/>
      <protection/>
    </xf>
    <xf numFmtId="1" fontId="6" fillId="0" borderId="0" xfId="0" applyNumberFormat="1" applyFont="1" applyAlignment="1">
      <alignment horizontal="center" vertical="center" wrapText="1"/>
    </xf>
    <xf numFmtId="0" fontId="39" fillId="0" borderId="0" xfId="62" applyFont="1">
      <alignment/>
      <protection/>
    </xf>
    <xf numFmtId="49" fontId="39" fillId="0" borderId="10" xfId="62" applyNumberFormat="1" applyFont="1" applyBorder="1">
      <alignment/>
      <protection/>
    </xf>
    <xf numFmtId="49" fontId="41" fillId="0" borderId="10" xfId="62" applyNumberFormat="1" applyFont="1" applyBorder="1">
      <alignment/>
      <protection/>
    </xf>
    <xf numFmtId="0" fontId="41" fillId="0" borderId="0" xfId="62" applyFont="1">
      <alignment/>
      <protection/>
    </xf>
    <xf numFmtId="49" fontId="39" fillId="0" borderId="0" xfId="62" applyNumberFormat="1" applyFont="1">
      <alignment/>
      <protection/>
    </xf>
    <xf numFmtId="49" fontId="41" fillId="0" borderId="0" xfId="62" applyNumberFormat="1" applyFont="1">
      <alignment/>
      <protection/>
    </xf>
    <xf numFmtId="4" fontId="39" fillId="0" borderId="0" xfId="62" applyNumberFormat="1" applyFont="1">
      <alignment/>
      <protection/>
    </xf>
    <xf numFmtId="49" fontId="39" fillId="20" borderId="10" xfId="64" applyNumberFormat="1" applyFont="1" applyFill="1" applyBorder="1">
      <alignment/>
      <protection/>
    </xf>
    <xf numFmtId="49" fontId="13" fillId="20" borderId="10" xfId="64" applyNumberFormat="1" applyFont="1" applyFill="1" applyBorder="1" applyAlignment="1">
      <alignment horizontal="right"/>
      <protection/>
    </xf>
    <xf numFmtId="4" fontId="41" fillId="20" borderId="10" xfId="64" applyNumberFormat="1" applyFont="1" applyFill="1" applyBorder="1">
      <alignment/>
      <protection/>
    </xf>
    <xf numFmtId="3" fontId="39" fillId="20" borderId="10" xfId="64" applyNumberFormat="1" applyFont="1" applyFill="1" applyBorder="1" applyAlignment="1">
      <alignment horizontal="center"/>
      <protection/>
    </xf>
    <xf numFmtId="0" fontId="59" fillId="20" borderId="0" xfId="64" applyFont="1" applyFill="1">
      <alignment/>
      <protection/>
    </xf>
    <xf numFmtId="4" fontId="59" fillId="20" borderId="0" xfId="64" applyNumberFormat="1" applyFont="1" applyFill="1" applyAlignment="1">
      <alignment horizontal="center"/>
      <protection/>
    </xf>
    <xf numFmtId="49" fontId="41" fillId="20" borderId="0" xfId="64" applyNumberFormat="1" applyFont="1" applyFill="1">
      <alignment/>
      <protection/>
    </xf>
    <xf numFmtId="4" fontId="41" fillId="20" borderId="0" xfId="64" applyNumberFormat="1" applyFont="1" applyFill="1">
      <alignment/>
      <protection/>
    </xf>
    <xf numFmtId="49" fontId="39" fillId="0" borderId="0" xfId="64" applyNumberFormat="1" applyFont="1">
      <alignment/>
      <protection/>
    </xf>
    <xf numFmtId="4" fontId="39" fillId="0" borderId="0" xfId="64" applyNumberFormat="1" applyFont="1">
      <alignment/>
      <protection/>
    </xf>
    <xf numFmtId="0" fontId="39" fillId="0" borderId="0" xfId="64" applyFont="1">
      <alignment/>
      <protection/>
    </xf>
    <xf numFmtId="0" fontId="1" fillId="0" borderId="0" xfId="64" applyFont="1" applyAlignment="1">
      <alignment horizontal="right"/>
      <protection/>
    </xf>
    <xf numFmtId="4" fontId="1" fillId="0" borderId="0" xfId="64" applyNumberFormat="1" applyFont="1" applyAlignment="1">
      <alignment horizontal="left" vertical="center"/>
      <protection/>
    </xf>
    <xf numFmtId="0" fontId="1" fillId="0" borderId="0" xfId="0" applyFont="1" applyAlignment="1">
      <alignment horizontal="left"/>
    </xf>
    <xf numFmtId="0" fontId="6" fillId="0" borderId="0" xfId="63" applyFont="1" applyAlignment="1">
      <alignment horizontal="left"/>
      <protection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41" fontId="0" fillId="0" borderId="11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41" fontId="62" fillId="0" borderId="12" xfId="0" applyNumberFormat="1" applyFont="1" applyBorder="1" applyAlignment="1">
      <alignment horizontal="center"/>
    </xf>
    <xf numFmtId="41" fontId="62" fillId="0" borderId="12" xfId="0" applyNumberFormat="1" applyFont="1" applyBorder="1" applyAlignment="1">
      <alignment horizontal="center"/>
    </xf>
    <xf numFmtId="41" fontId="63" fillId="0" borderId="20" xfId="0" applyNumberFormat="1" applyFont="1" applyBorder="1" applyAlignment="1">
      <alignment horizontal="center"/>
    </xf>
    <xf numFmtId="0" fontId="33" fillId="0" borderId="0" xfId="0" applyFont="1" applyAlignment="1">
      <alignment horizontal="left"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0" xfId="0" applyFont="1" applyAlignment="1">
      <alignment/>
    </xf>
    <xf numFmtId="41" fontId="62" fillId="0" borderId="12" xfId="0" applyNumberFormat="1" applyFont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18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209" fontId="0" fillId="0" borderId="0" xfId="0" applyNumberFormat="1" applyFont="1" applyAlignment="1">
      <alignment horizontal="right"/>
    </xf>
    <xf numFmtId="41" fontId="64" fillId="0" borderId="0" xfId="0" applyNumberFormat="1" applyFont="1" applyAlignment="1">
      <alignment/>
    </xf>
    <xf numFmtId="0" fontId="1" fillId="0" borderId="0" xfId="63" applyFont="1" applyAlignment="1">
      <alignment vertical="center"/>
      <protection/>
    </xf>
    <xf numFmtId="0" fontId="17" fillId="0" borderId="0" xfId="63" applyFont="1" applyAlignment="1">
      <alignment horizontal="center"/>
      <protection/>
    </xf>
    <xf numFmtId="0" fontId="7" fillId="0" borderId="0" xfId="63" applyFont="1" applyAlignment="1">
      <alignment horizontal="left"/>
      <protection/>
    </xf>
    <xf numFmtId="41" fontId="65" fillId="0" borderId="0" xfId="0" applyNumberFormat="1" applyFont="1" applyAlignment="1">
      <alignment horizontal="right"/>
    </xf>
    <xf numFmtId="0" fontId="17" fillId="0" borderId="0" xfId="63" applyFont="1" applyAlignment="1">
      <alignment horizontal="left"/>
      <protection/>
    </xf>
    <xf numFmtId="41" fontId="62" fillId="0" borderId="0" xfId="0" applyNumberFormat="1" applyFont="1" applyAlignment="1">
      <alignment horizontal="right"/>
    </xf>
    <xf numFmtId="41" fontId="62" fillId="0" borderId="11" xfId="0" applyNumberFormat="1" applyFont="1" applyBorder="1" applyAlignment="1">
      <alignment horizontal="right"/>
    </xf>
    <xf numFmtId="209" fontId="28" fillId="0" borderId="23" xfId="0" applyNumberFormat="1" applyFont="1" applyBorder="1" applyAlignment="1">
      <alignment horizontal="right"/>
    </xf>
    <xf numFmtId="41" fontId="28" fillId="0" borderId="23" xfId="0" applyNumberFormat="1" applyFont="1" applyBorder="1" applyAlignment="1">
      <alignment horizontal="right"/>
    </xf>
    <xf numFmtId="49" fontId="7" fillId="0" borderId="0" xfId="63" applyNumberFormat="1" applyFont="1" applyAlignment="1">
      <alignment horizontal="left"/>
      <protection/>
    </xf>
    <xf numFmtId="49" fontId="2" fillId="0" borderId="0" xfId="63" applyNumberFormat="1" applyFont="1" applyAlignment="1">
      <alignment horizontal="left"/>
      <protection/>
    </xf>
    <xf numFmtId="49" fontId="18" fillId="0" borderId="0" xfId="63" applyNumberFormat="1" applyFont="1" applyAlignment="1">
      <alignment horizontal="left"/>
      <protection/>
    </xf>
    <xf numFmtId="49" fontId="7" fillId="0" borderId="0" xfId="63" applyNumberFormat="1" applyFont="1" applyAlignment="1">
      <alignment horizontal="left" wrapText="1"/>
      <protection/>
    </xf>
    <xf numFmtId="41" fontId="65" fillId="0" borderId="24" xfId="63" applyNumberFormat="1" applyFont="1" applyBorder="1" applyAlignment="1">
      <alignment horizontal="center"/>
      <protection/>
    </xf>
    <xf numFmtId="49" fontId="2" fillId="0" borderId="0" xfId="63" applyNumberFormat="1" applyFont="1" applyAlignment="1">
      <alignment horizontal="left" wrapText="1"/>
      <protection/>
    </xf>
    <xf numFmtId="41" fontId="65" fillId="0" borderId="20" xfId="63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2" fontId="21" fillId="0" borderId="0" xfId="63" applyNumberFormat="1" applyFont="1" applyBorder="1" applyAlignment="1">
      <alignment horizontal="center" vertical="center" wrapText="1"/>
      <protection/>
    </xf>
    <xf numFmtId="182" fontId="0" fillId="0" borderId="0" xfId="0" applyNumberFormat="1" applyFont="1" applyAlignment="1">
      <alignment/>
    </xf>
    <xf numFmtId="0" fontId="17" fillId="0" borderId="0" xfId="63" applyFont="1">
      <alignment/>
      <protection/>
    </xf>
    <xf numFmtId="2" fontId="2" fillId="0" borderId="0" xfId="63" applyNumberFormat="1" applyFont="1" applyAlignment="1">
      <alignment horizontal="center" wrapText="1"/>
      <protection/>
    </xf>
    <xf numFmtId="49" fontId="66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210" fontId="63" fillId="0" borderId="0" xfId="0" applyNumberFormat="1" applyFont="1" applyAlignment="1">
      <alignment vertical="center"/>
    </xf>
    <xf numFmtId="210" fontId="63" fillId="0" borderId="0" xfId="0" applyNumberFormat="1" applyFont="1" applyAlignment="1">
      <alignment horizontal="right" vertical="center"/>
    </xf>
    <xf numFmtId="210" fontId="28" fillId="0" borderId="0" xfId="0" applyNumberFormat="1" applyFont="1" applyAlignment="1">
      <alignment horizontal="center" vertical="center"/>
    </xf>
    <xf numFmtId="43" fontId="67" fillId="0" borderId="0" xfId="0" applyNumberFormat="1" applyFont="1" applyAlignment="1">
      <alignment horizontal="right" vertical="center"/>
    </xf>
    <xf numFmtId="41" fontId="31" fillId="0" borderId="0" xfId="0" applyNumberFormat="1" applyFont="1" applyAlignment="1">
      <alignment horizontal="center" vertical="center"/>
    </xf>
    <xf numFmtId="210" fontId="67" fillId="0" borderId="0" xfId="0" applyNumberFormat="1" applyFont="1" applyAlignment="1">
      <alignment horizontal="right" vertical="center"/>
    </xf>
    <xf numFmtId="210" fontId="63" fillId="0" borderId="0" xfId="0" applyNumberFormat="1" applyFont="1" applyAlignment="1">
      <alignment horizontal="center" vertical="center"/>
    </xf>
    <xf numFmtId="0" fontId="21" fillId="0" borderId="0" xfId="0" applyFont="1" applyAlignment="1">
      <alignment/>
    </xf>
    <xf numFmtId="0" fontId="62" fillId="0" borderId="0" xfId="0" applyFont="1" applyAlignment="1">
      <alignment/>
    </xf>
    <xf numFmtId="0" fontId="18" fillId="0" borderId="0" xfId="63" applyNumberFormat="1" applyFont="1" applyAlignment="1">
      <alignment horizontal="center"/>
      <protection/>
    </xf>
    <xf numFmtId="49" fontId="18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41" fontId="17" fillId="0" borderId="0" xfId="0" applyNumberFormat="1" applyFont="1" applyAlignment="1">
      <alignment horizontal="right" vertical="center" wrapText="1"/>
    </xf>
    <xf numFmtId="41" fontId="18" fillId="0" borderId="0" xfId="0" applyNumberFormat="1" applyFont="1" applyAlignment="1">
      <alignment horizontal="center" vertical="center" wrapText="1"/>
    </xf>
    <xf numFmtId="41" fontId="62" fillId="0" borderId="0" xfId="0" applyNumberFormat="1" applyFont="1" applyBorder="1" applyAlignment="1">
      <alignment horizontal="right"/>
    </xf>
    <xf numFmtId="41" fontId="18" fillId="0" borderId="0" xfId="0" applyNumberFormat="1" applyFont="1" applyAlignment="1">
      <alignment vertical="center" wrapText="1"/>
    </xf>
    <xf numFmtId="41" fontId="62" fillId="0" borderId="0" xfId="0" applyNumberFormat="1" applyFont="1" applyBorder="1" applyAlignment="1">
      <alignment horizontal="center"/>
    </xf>
    <xf numFmtId="41" fontId="32" fillId="0" borderId="0" xfId="0" applyNumberFormat="1" applyFont="1" applyAlignment="1">
      <alignment vertical="center" wrapText="1"/>
    </xf>
    <xf numFmtId="41" fontId="28" fillId="0" borderId="0" xfId="0" applyNumberFormat="1" applyFont="1" applyBorder="1" applyAlignment="1">
      <alignment horizontal="center"/>
    </xf>
    <xf numFmtId="41" fontId="7" fillId="0" borderId="0" xfId="0" applyNumberFormat="1" applyFont="1" applyAlignment="1">
      <alignment horizontal="center" vertical="center" wrapText="1"/>
    </xf>
    <xf numFmtId="41" fontId="7" fillId="0" borderId="0" xfId="0" applyNumberFormat="1" applyFont="1" applyAlignment="1">
      <alignment vertical="center" wrapText="1"/>
    </xf>
    <xf numFmtId="41" fontId="62" fillId="0" borderId="11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41" fontId="68" fillId="0" borderId="0" xfId="0" applyNumberFormat="1" applyFont="1" applyAlignment="1">
      <alignment horizontal="center" vertical="center" wrapText="1"/>
    </xf>
    <xf numFmtId="41" fontId="62" fillId="0" borderId="20" xfId="0" applyNumberFormat="1" applyFont="1" applyBorder="1" applyAlignment="1">
      <alignment horizontal="center"/>
    </xf>
    <xf numFmtId="41" fontId="69" fillId="0" borderId="0" xfId="0" applyNumberFormat="1" applyFont="1" applyBorder="1" applyAlignment="1">
      <alignment horizontal="center" vertical="center"/>
    </xf>
    <xf numFmtId="41" fontId="19" fillId="0" borderId="0" xfId="0" applyNumberFormat="1" applyFont="1" applyAlignment="1">
      <alignment horizontal="center" vertical="center" wrapText="1"/>
    </xf>
    <xf numFmtId="41" fontId="70" fillId="0" borderId="0" xfId="0" applyNumberFormat="1" applyFont="1" applyAlignment="1">
      <alignment horizontal="center" vertical="center" wrapText="1"/>
    </xf>
    <xf numFmtId="41" fontId="71" fillId="0" borderId="0" xfId="0" applyNumberFormat="1" applyFont="1" applyAlignment="1">
      <alignment horizontal="center" vertical="center" wrapText="1"/>
    </xf>
    <xf numFmtId="41" fontId="72" fillId="0" borderId="0" xfId="0" applyNumberFormat="1" applyFont="1" applyAlignment="1">
      <alignment horizontal="center" vertical="center" wrapText="1"/>
    </xf>
    <xf numFmtId="41" fontId="9" fillId="0" borderId="0" xfId="0" applyNumberFormat="1" applyFont="1" applyAlignment="1">
      <alignment horizontal="center" vertical="center" wrapText="1"/>
    </xf>
    <xf numFmtId="209" fontId="7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center" vertical="center"/>
    </xf>
    <xf numFmtId="49" fontId="6" fillId="0" borderId="0" xfId="62" applyNumberFormat="1" applyFont="1">
      <alignment/>
      <protection/>
    </xf>
    <xf numFmtId="49" fontId="19" fillId="25" borderId="10" xfId="64" applyNumberFormat="1" applyFont="1" applyFill="1" applyBorder="1" applyAlignment="1">
      <alignment horizontal="center" vertical="center"/>
      <protection/>
    </xf>
    <xf numFmtId="0" fontId="19" fillId="25" borderId="10" xfId="64" applyFont="1" applyFill="1" applyBorder="1" applyAlignment="1">
      <alignment horizontal="center" vertical="center"/>
      <protection/>
    </xf>
    <xf numFmtId="0" fontId="19" fillId="25" borderId="10" xfId="6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21" borderId="22" xfId="0" applyFont="1" applyFill="1" applyBorder="1" applyAlignment="1">
      <alignment/>
    </xf>
    <xf numFmtId="0" fontId="1" fillId="21" borderId="18" xfId="0" applyFont="1" applyFill="1" applyBorder="1" applyAlignment="1">
      <alignment/>
    </xf>
    <xf numFmtId="0" fontId="1" fillId="21" borderId="28" xfId="0" applyFont="1" applyFill="1" applyBorder="1" applyAlignment="1">
      <alignment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21" borderId="34" xfId="0" applyFont="1" applyFill="1" applyBorder="1" applyAlignment="1">
      <alignment horizontal="center"/>
    </xf>
    <xf numFmtId="0" fontId="1" fillId="21" borderId="35" xfId="0" applyFont="1" applyFill="1" applyBorder="1" applyAlignment="1">
      <alignment horizontal="center"/>
    </xf>
    <xf numFmtId="0" fontId="1" fillId="21" borderId="36" xfId="0" applyFont="1" applyFill="1" applyBorder="1" applyAlignment="1">
      <alignment horizontal="center"/>
    </xf>
    <xf numFmtId="0" fontId="1" fillId="21" borderId="26" xfId="0" applyFont="1" applyFill="1" applyBorder="1" applyAlignment="1">
      <alignment horizontal="center"/>
    </xf>
    <xf numFmtId="0" fontId="1" fillId="21" borderId="0" xfId="0" applyFont="1" applyFill="1" applyBorder="1" applyAlignment="1">
      <alignment horizontal="center"/>
    </xf>
    <xf numFmtId="0" fontId="1" fillId="21" borderId="27" xfId="0" applyFont="1" applyFill="1" applyBorder="1" applyAlignment="1">
      <alignment horizontal="center"/>
    </xf>
    <xf numFmtId="0" fontId="1" fillId="21" borderId="37" xfId="0" applyFont="1" applyFill="1" applyBorder="1" applyAlignment="1">
      <alignment horizontal="center"/>
    </xf>
    <xf numFmtId="0" fontId="1" fillId="21" borderId="20" xfId="0" applyFont="1" applyFill="1" applyBorder="1" applyAlignment="1">
      <alignment horizontal="center"/>
    </xf>
    <xf numFmtId="0" fontId="1" fillId="21" borderId="21" xfId="0" applyFont="1" applyFill="1" applyBorder="1" applyAlignment="1">
      <alignment horizontal="center"/>
    </xf>
    <xf numFmtId="0" fontId="1" fillId="21" borderId="38" xfId="0" applyFont="1" applyFill="1" applyBorder="1" applyAlignment="1">
      <alignment horizontal="center"/>
    </xf>
    <xf numFmtId="0" fontId="1" fillId="21" borderId="39" xfId="0" applyFont="1" applyFill="1" applyBorder="1" applyAlignment="1">
      <alignment horizontal="center"/>
    </xf>
    <xf numFmtId="0" fontId="1" fillId="21" borderId="40" xfId="0" applyFont="1" applyFill="1" applyBorder="1" applyAlignment="1">
      <alignment horizontal="center"/>
    </xf>
    <xf numFmtId="4" fontId="8" fillId="0" borderId="41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center"/>
    </xf>
    <xf numFmtId="4" fontId="8" fillId="0" borderId="33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44" xfId="0" applyFont="1" applyBorder="1" applyAlignment="1">
      <alignment vertical="center" wrapText="1"/>
    </xf>
    <xf numFmtId="0" fontId="1" fillId="21" borderId="45" xfId="0" applyFont="1" applyFill="1" applyBorder="1" applyAlignment="1">
      <alignment/>
    </xf>
    <xf numFmtId="0" fontId="1" fillId="21" borderId="46" xfId="0" applyFont="1" applyFill="1" applyBorder="1" applyAlignment="1">
      <alignment/>
    </xf>
    <xf numFmtId="0" fontId="1" fillId="21" borderId="47" xfId="0" applyFont="1" applyFill="1" applyBorder="1" applyAlignment="1">
      <alignment/>
    </xf>
    <xf numFmtId="0" fontId="1" fillId="21" borderId="48" xfId="0" applyFont="1" applyFill="1" applyBorder="1" applyAlignment="1">
      <alignment/>
    </xf>
    <xf numFmtId="0" fontId="1" fillId="21" borderId="49" xfId="0" applyFont="1" applyFill="1" applyBorder="1" applyAlignment="1">
      <alignment/>
    </xf>
    <xf numFmtId="0" fontId="1" fillId="21" borderId="50" xfId="0" applyFont="1" applyFill="1" applyBorder="1" applyAlignment="1">
      <alignment/>
    </xf>
    <xf numFmtId="0" fontId="2" fillId="0" borderId="29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1" fontId="25" fillId="0" borderId="41" xfId="0" applyNumberFormat="1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" fillId="21" borderId="51" xfId="0" applyFont="1" applyFill="1" applyBorder="1" applyAlignment="1">
      <alignment horizontal="center"/>
    </xf>
    <xf numFmtId="0" fontId="1" fillId="21" borderId="52" xfId="0" applyFont="1" applyFill="1" applyBorder="1" applyAlignment="1">
      <alignment horizontal="center"/>
    </xf>
    <xf numFmtId="0" fontId="18" fillId="0" borderId="2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" fillId="21" borderId="56" xfId="0" applyFont="1" applyFill="1" applyBorder="1" applyAlignment="1">
      <alignment horizontal="center"/>
    </xf>
    <xf numFmtId="0" fontId="1" fillId="21" borderId="57" xfId="0" applyFont="1" applyFill="1" applyBorder="1" applyAlignment="1">
      <alignment horizontal="center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" fillId="21" borderId="34" xfId="0" applyFont="1" applyFill="1" applyBorder="1" applyAlignment="1">
      <alignment/>
    </xf>
    <xf numFmtId="0" fontId="1" fillId="21" borderId="35" xfId="0" applyFont="1" applyFill="1" applyBorder="1" applyAlignment="1">
      <alignment/>
    </xf>
    <xf numFmtId="0" fontId="1" fillId="21" borderId="36" xfId="0" applyFont="1" applyFill="1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49" fontId="73" fillId="0" borderId="0" xfId="60" applyNumberFormat="1" applyFont="1" applyAlignment="1">
      <alignment horizontal="center"/>
      <protection/>
    </xf>
    <xf numFmtId="49" fontId="41" fillId="0" borderId="0" xfId="60" applyNumberFormat="1" applyFont="1" applyAlignment="1">
      <alignment horizontal="center"/>
      <protection/>
    </xf>
    <xf numFmtId="4" fontId="76" fillId="26" borderId="58" xfId="64" applyNumberFormat="1" applyFont="1" applyFill="1" applyBorder="1" applyAlignment="1">
      <alignment horizontal="center"/>
      <protection/>
    </xf>
    <xf numFmtId="4" fontId="76" fillId="26" borderId="31" xfId="64" applyNumberFormat="1" applyFont="1" applyFill="1" applyBorder="1" applyAlignment="1">
      <alignment horizontal="center"/>
      <protection/>
    </xf>
    <xf numFmtId="0" fontId="6" fillId="15" borderId="22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9" fontId="6" fillId="0" borderId="58" xfId="0" applyNumberFormat="1" applyFont="1" applyBorder="1" applyAlignment="1">
      <alignment horizontal="center" vertical="center" wrapText="1"/>
    </xf>
    <xf numFmtId="2" fontId="9" fillId="0" borderId="58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2" fontId="6" fillId="0" borderId="58" xfId="0" applyNumberFormat="1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 wrapText="1"/>
    </xf>
    <xf numFmtId="1" fontId="6" fillId="0" borderId="58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9" fillId="0" borderId="58" xfId="0" applyNumberFormat="1" applyFont="1" applyBorder="1" applyAlignment="1">
      <alignment horizontal="center" vertical="center" wrapText="1"/>
    </xf>
    <xf numFmtId="1" fontId="9" fillId="0" borderId="3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1" fontId="6" fillId="0" borderId="58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5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35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6" fillId="0" borderId="57" xfId="0" applyFont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center" vertical="center" textRotation="90" wrapText="1"/>
    </xf>
    <xf numFmtId="0" fontId="16" fillId="0" borderId="42" xfId="0" applyFont="1" applyBorder="1" applyAlignment="1">
      <alignment horizontal="center" vertical="center" textRotation="90" wrapText="1"/>
    </xf>
    <xf numFmtId="0" fontId="16" fillId="0" borderId="4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59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vertical="center"/>
    </xf>
    <xf numFmtId="49" fontId="2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15" fillId="0" borderId="0" xfId="63" applyFont="1" applyAlignment="1">
      <alignment horizontal="center"/>
      <protection/>
    </xf>
    <xf numFmtId="0" fontId="2" fillId="0" borderId="0" xfId="63" applyFont="1" applyAlignment="1">
      <alignment horizontal="center"/>
      <protection/>
    </xf>
    <xf numFmtId="0" fontId="7" fillId="0" borderId="0" xfId="63" applyFont="1" applyAlignment="1">
      <alignment/>
      <protection/>
    </xf>
    <xf numFmtId="0" fontId="1" fillId="0" borderId="0" xfId="63" applyFont="1" applyAlignment="1">
      <alignment horizontal="left" vertical="center"/>
      <protection/>
    </xf>
    <xf numFmtId="0" fontId="25" fillId="0" borderId="0" xfId="63" applyFont="1" applyAlignment="1">
      <alignment horizontal="left" vertical="center"/>
      <protection/>
    </xf>
    <xf numFmtId="0" fontId="8" fillId="0" borderId="0" xfId="63" applyFont="1" applyAlignment="1">
      <alignment horizontal="left" vertical="center"/>
      <protection/>
    </xf>
    <xf numFmtId="0" fontId="1" fillId="0" borderId="0" xfId="63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7" fillId="0" borderId="0" xfId="63" applyFont="1" applyAlignment="1">
      <alignment horizontal="left"/>
      <protection/>
    </xf>
    <xf numFmtId="0" fontId="18" fillId="0" borderId="0" xfId="63" applyFont="1" applyAlignment="1">
      <alignment horizontal="left"/>
      <protection/>
    </xf>
    <xf numFmtId="0" fontId="6" fillId="0" borderId="0" xfId="63" applyFont="1">
      <alignment/>
      <protection/>
    </xf>
    <xf numFmtId="49" fontId="7" fillId="0" borderId="0" xfId="63" applyNumberFormat="1" applyFont="1" applyAlignment="1">
      <alignment horizontal="left"/>
      <protection/>
    </xf>
    <xf numFmtId="49" fontId="18" fillId="0" borderId="0" xfId="63" applyNumberFormat="1" applyFont="1" applyAlignment="1">
      <alignment horizontal="left"/>
      <protection/>
    </xf>
    <xf numFmtId="49" fontId="7" fillId="0" borderId="0" xfId="63" applyNumberFormat="1" applyFont="1" applyAlignment="1">
      <alignment horizontal="left" wrapText="1"/>
      <protection/>
    </xf>
    <xf numFmtId="0" fontId="6" fillId="0" borderId="0" xfId="63" applyFont="1" applyAlignment="1">
      <alignment horizontal="left"/>
      <protection/>
    </xf>
    <xf numFmtId="49" fontId="1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4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25" fillId="0" borderId="0" xfId="0" applyNumberFormat="1" applyFont="1" applyAlignment="1" quotePrefix="1">
      <alignment vertical="center"/>
    </xf>
    <xf numFmtId="0" fontId="18" fillId="0" borderId="0" xfId="0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62" fillId="0" borderId="0" xfId="0" applyFont="1" applyAlignment="1">
      <alignment/>
    </xf>
    <xf numFmtId="0" fontId="18" fillId="0" borderId="0" xfId="63" applyFont="1" applyAlignment="1">
      <alignment horizontal="left" vertical="center"/>
      <protection/>
    </xf>
    <xf numFmtId="0" fontId="24" fillId="0" borderId="0" xfId="63" applyFont="1" applyAlignment="1">
      <alignment horizontal="left" vertical="center"/>
      <protection/>
    </xf>
    <xf numFmtId="0" fontId="25" fillId="0" borderId="0" xfId="63" applyFont="1" applyAlignment="1" quotePrefix="1">
      <alignment horizontal="left" vertical="center"/>
      <protection/>
    </xf>
    <xf numFmtId="49" fontId="7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49" fontId="32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7000" xfId="62"/>
    <cellStyle name="Normal_Programa konversiis qarTulad" xfId="63"/>
    <cellStyle name="Normal_XARJEBI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19</xdr:row>
      <xdr:rowOff>0</xdr:rowOff>
    </xdr:from>
    <xdr:to>
      <xdr:col>8</xdr:col>
      <xdr:colOff>190500</xdr:colOff>
      <xdr:row>19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371475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46</xdr:row>
      <xdr:rowOff>0</xdr:rowOff>
    </xdr:from>
    <xdr:to>
      <xdr:col>3</xdr:col>
      <xdr:colOff>190500</xdr:colOff>
      <xdr:row>46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09625" y="145923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55</xdr:row>
      <xdr:rowOff>0</xdr:rowOff>
    </xdr:from>
    <xdr:to>
      <xdr:col>7</xdr:col>
      <xdr:colOff>190500</xdr:colOff>
      <xdr:row>55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657350" y="1571625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0</xdr:rowOff>
    </xdr:from>
    <xdr:to>
      <xdr:col>8</xdr:col>
      <xdr:colOff>190500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885950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tornos%20Firmebi\Documents%20and%20Settings\Kotik\Desktop\A%20U%20D%20I%20T%20-2007\AUDITI-07\AUDIT-2007\02-LTD%20B&amp;P%20-2007-2+\BALANS-MOG.%20B&amp;P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gv"/>
      <sheetName val="II gv"/>
      <sheetName val="#2"/>
      <sheetName val="#3 1-2"/>
      <sheetName val="#3 3-4"/>
      <sheetName val="BAL"/>
      <sheetName val="MOG"/>
      <sheetName val="KAP"/>
      <sheetName val="CESH"/>
      <sheetName val="12"/>
      <sheetName val="shem-xarj"/>
      <sheetName val="ganmarteba"/>
    </sheetNames>
    <sheetDataSet>
      <sheetData sheetId="5">
        <row r="7">
          <cell r="C7" t="str">
            <v>momsaxureba </v>
          </cell>
        </row>
        <row r="8">
          <cell r="C8" t="str">
            <v>lari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AE57"/>
  <sheetViews>
    <sheetView view="pageBreakPreview" zoomScaleSheetLayoutView="100" zoomScalePageLayoutView="0" workbookViewId="0" topLeftCell="A7">
      <selection activeCell="K32" sqref="K32"/>
    </sheetView>
  </sheetViews>
  <sheetFormatPr defaultColWidth="9.140625" defaultRowHeight="12.75"/>
  <cols>
    <col min="1" max="1" width="3.421875" style="1" customWidth="1"/>
    <col min="2" max="2" width="4.00390625" style="1" customWidth="1"/>
    <col min="3" max="30" width="3.421875" style="1" customWidth="1"/>
    <col min="31" max="31" width="3.57421875" style="1" customWidth="1"/>
    <col min="32" max="16384" width="9.140625" style="1" customWidth="1"/>
  </cols>
  <sheetData>
    <row r="1" spans="6:30" ht="15.75" customHeight="1">
      <c r="F1" s="282" t="s">
        <v>1</v>
      </c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79" t="s">
        <v>0</v>
      </c>
      <c r="Z1" s="279"/>
      <c r="AA1" s="279"/>
      <c r="AB1" s="279"/>
      <c r="AC1" s="279"/>
      <c r="AD1" s="3"/>
    </row>
    <row r="2" spans="6:30" ht="15.75" customHeight="1">
      <c r="F2" s="282" t="s">
        <v>132</v>
      </c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79" t="s">
        <v>1</v>
      </c>
      <c r="Y2" s="279"/>
      <c r="Z2" s="279"/>
      <c r="AA2" s="279"/>
      <c r="AB2" s="279"/>
      <c r="AC2" s="279"/>
      <c r="AD2" s="279"/>
    </row>
    <row r="3" spans="24:30" ht="15.75" customHeight="1">
      <c r="X3" s="279" t="s">
        <v>118</v>
      </c>
      <c r="Y3" s="279"/>
      <c r="Z3" s="279"/>
      <c r="AA3" s="279"/>
      <c r="AB3" s="279"/>
      <c r="AC3" s="279"/>
      <c r="AD3" s="279"/>
    </row>
    <row r="4" spans="24:30" ht="15.75" customHeight="1">
      <c r="X4" s="279" t="s">
        <v>119</v>
      </c>
      <c r="Y4" s="279"/>
      <c r="Z4" s="279"/>
      <c r="AA4" s="279"/>
      <c r="AB4" s="279"/>
      <c r="AC4" s="279"/>
      <c r="AD4" s="279"/>
    </row>
    <row r="5" spans="1:30" ht="15.7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5.75" customHeight="1" thickBot="1">
      <c r="A6" s="113">
        <v>1</v>
      </c>
      <c r="B6" s="283" t="s">
        <v>120</v>
      </c>
      <c r="C6" s="283"/>
      <c r="D6" s="283"/>
      <c r="E6" s="283"/>
      <c r="F6" s="283"/>
      <c r="G6" s="284" t="s">
        <v>248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8"/>
    </row>
    <row r="7" spans="1:30" ht="15.75" customHeight="1">
      <c r="A7" s="8"/>
      <c r="B7" s="8"/>
      <c r="C7" s="8"/>
      <c r="D7" s="8"/>
      <c r="E7" s="8"/>
      <c r="F7" s="8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8"/>
    </row>
    <row r="8" spans="1:30" ht="9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5.75" customHeight="1" thickBot="1">
      <c r="A9" s="112">
        <v>2</v>
      </c>
      <c r="B9" s="8" t="s">
        <v>4</v>
      </c>
      <c r="C9" s="2"/>
      <c r="D9" s="134"/>
      <c r="E9" s="9"/>
      <c r="F9" s="9"/>
      <c r="G9" s="9"/>
      <c r="H9" s="9"/>
      <c r="I9" s="9"/>
      <c r="J9" s="9"/>
      <c r="K9" s="9"/>
      <c r="L9" s="9"/>
      <c r="Q9" s="62"/>
      <c r="R9" s="62"/>
      <c r="S9" s="62"/>
      <c r="AB9" s="2"/>
      <c r="AC9" s="2"/>
      <c r="AD9" s="2"/>
    </row>
    <row r="10" spans="1:30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.75" customHeight="1">
      <c r="A11" s="2"/>
      <c r="B11" s="293" t="s">
        <v>121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"/>
    </row>
    <row r="12" spans="1:30" ht="15.75" customHeight="1">
      <c r="A12" s="2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2"/>
    </row>
    <row r="13" spans="1:30" ht="15.75" customHeight="1">
      <c r="A13" s="294" t="s">
        <v>122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</row>
    <row r="14" spans="1:30" ht="15.75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.75" customHeight="1" thickBot="1">
      <c r="A15" s="112">
        <v>3</v>
      </c>
      <c r="B15" s="287" t="s">
        <v>123</v>
      </c>
      <c r="C15" s="287"/>
      <c r="D15" s="287"/>
      <c r="E15" s="287"/>
      <c r="F15" s="287"/>
      <c r="G15" s="287"/>
      <c r="H15" s="287"/>
      <c r="J15" s="295" t="s">
        <v>124</v>
      </c>
      <c r="K15" s="295"/>
      <c r="L15" s="295"/>
      <c r="M15" s="296"/>
      <c r="N15" s="112" t="s">
        <v>90</v>
      </c>
      <c r="P15" s="295" t="s">
        <v>125</v>
      </c>
      <c r="Q15" s="295"/>
      <c r="R15" s="295"/>
      <c r="S15" s="295"/>
      <c r="T15" s="295"/>
      <c r="U15" s="111"/>
      <c r="W15" s="112">
        <v>4</v>
      </c>
      <c r="X15" s="288" t="s">
        <v>126</v>
      </c>
      <c r="Y15" s="288"/>
      <c r="Z15" s="297"/>
      <c r="AA15" s="112">
        <v>2</v>
      </c>
      <c r="AB15" s="112">
        <v>0</v>
      </c>
      <c r="AC15" s="112">
        <v>1</v>
      </c>
      <c r="AD15" s="112">
        <v>3</v>
      </c>
    </row>
    <row r="16" spans="1:30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 customHeight="1" thickBot="1">
      <c r="A18" s="112">
        <v>5</v>
      </c>
      <c r="B18" s="286" t="s">
        <v>127</v>
      </c>
      <c r="C18" s="287"/>
      <c r="D18" s="287"/>
      <c r="E18" s="287"/>
      <c r="F18" s="287"/>
      <c r="G18" s="287"/>
      <c r="H18" s="287"/>
      <c r="I18" s="287"/>
      <c r="J18" s="2"/>
      <c r="K18" s="112" t="s">
        <v>90</v>
      </c>
      <c r="L18" s="289" t="s">
        <v>129</v>
      </c>
      <c r="M18" s="290"/>
      <c r="N18" s="290"/>
      <c r="O18" s="290"/>
      <c r="P18" s="290"/>
      <c r="Q18" s="290"/>
      <c r="R18" s="290"/>
      <c r="S18" s="290"/>
      <c r="T18" s="291"/>
      <c r="U18" s="112">
        <v>6</v>
      </c>
      <c r="V18" s="286" t="s">
        <v>128</v>
      </c>
      <c r="W18" s="288"/>
      <c r="X18" s="288"/>
      <c r="Y18" s="288"/>
      <c r="Z18" s="288"/>
      <c r="AA18" s="288"/>
      <c r="AB18" s="288"/>
      <c r="AC18" s="288"/>
      <c r="AD18" s="111"/>
    </row>
    <row r="19" spans="1:30" ht="15.7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1:30" ht="15.75" customHeight="1" thickBo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1:30" ht="15.75" customHeight="1" thickBot="1">
      <c r="A21" s="112">
        <v>7</v>
      </c>
      <c r="B21" s="280" t="s">
        <v>130</v>
      </c>
      <c r="C21" s="281"/>
      <c r="D21" s="281"/>
      <c r="E21" s="281"/>
      <c r="F21" s="281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45"/>
    </row>
    <row r="22" spans="1:30" ht="15.75" customHeight="1">
      <c r="A22" s="45"/>
      <c r="B22" s="45"/>
      <c r="C22" s="45"/>
      <c r="D22" s="45"/>
      <c r="E22" s="45"/>
      <c r="F22" s="45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45"/>
    </row>
    <row r="23" spans="1:30" ht="15.75" customHeight="1" thickBot="1">
      <c r="A23" s="45"/>
      <c r="B23" s="45"/>
      <c r="C23" s="45"/>
      <c r="D23" s="45"/>
      <c r="E23" s="45"/>
      <c r="F23" s="4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45"/>
    </row>
    <row r="24" spans="1:30" ht="15.75" customHeight="1" thickBot="1">
      <c r="A24" s="112">
        <v>8</v>
      </c>
      <c r="B24" s="283" t="s">
        <v>131</v>
      </c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S24" s="114">
        <v>5</v>
      </c>
      <c r="T24" s="114">
        <v>5</v>
      </c>
      <c r="U24" s="114">
        <v>1</v>
      </c>
      <c r="V24" s="114">
        <v>2</v>
      </c>
      <c r="W24" s="114"/>
      <c r="X24" s="115"/>
      <c r="Y24" s="115"/>
      <c r="Z24" s="115"/>
      <c r="AA24" s="115"/>
      <c r="AB24" s="115"/>
      <c r="AC24" s="115"/>
      <c r="AD24" s="45"/>
    </row>
    <row r="25" spans="1:30" ht="15.75" customHeight="1">
      <c r="A25" s="45"/>
      <c r="B25" s="45"/>
      <c r="C25" s="45"/>
      <c r="D25" s="45"/>
      <c r="E25" s="45"/>
      <c r="F25" s="4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45"/>
    </row>
    <row r="26" spans="1:30" ht="15.75" customHeight="1" thickBot="1">
      <c r="A26" s="45"/>
      <c r="B26" s="45"/>
      <c r="C26" s="45"/>
      <c r="D26" s="45"/>
      <c r="E26" s="45"/>
      <c r="F26" s="4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45"/>
    </row>
    <row r="27" spans="1:30" ht="15.75" customHeight="1" thickBot="1">
      <c r="A27" s="114">
        <v>9</v>
      </c>
      <c r="B27" s="280" t="s">
        <v>133</v>
      </c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114"/>
      <c r="T27" s="114"/>
      <c r="U27" s="114"/>
      <c r="V27" s="114"/>
      <c r="W27" s="114"/>
      <c r="X27" s="114"/>
      <c r="Y27" s="114"/>
      <c r="Z27" s="114"/>
      <c r="AB27" s="115"/>
      <c r="AC27" s="115"/>
      <c r="AD27" s="45"/>
    </row>
    <row r="28" ht="15.75" customHeight="1"/>
    <row r="29" ht="15.75" customHeight="1" thickBot="1"/>
    <row r="30" spans="1:29" ht="15.75" customHeight="1" thickBot="1">
      <c r="A30" s="116">
        <v>10</v>
      </c>
      <c r="B30" s="301" t="s">
        <v>2</v>
      </c>
      <c r="C30" s="302"/>
      <c r="D30" s="302"/>
      <c r="E30" s="302"/>
      <c r="F30" s="303" t="s">
        <v>249</v>
      </c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</row>
    <row r="31" spans="6:29" ht="15.75" customHeight="1">
      <c r="F31" s="299" t="s">
        <v>3</v>
      </c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</row>
    <row r="32" spans="9:24" ht="15.75" customHeight="1"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ht="15.75" customHeight="1"/>
    <row r="34" spans="1:31" ht="15.75" customHeight="1">
      <c r="A34" s="294" t="s">
        <v>134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</row>
    <row r="35" spans="1:31" ht="15.75" customHeight="1">
      <c r="A35" s="307" t="s">
        <v>135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</row>
    <row r="36" ht="15.75" customHeight="1" thickBot="1"/>
    <row r="37" spans="1:21" ht="15.75" customHeight="1" thickBot="1">
      <c r="A37" s="116">
        <v>11</v>
      </c>
      <c r="B37" s="304" t="s">
        <v>136</v>
      </c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N37" s="114"/>
      <c r="O37" s="114"/>
      <c r="P37" s="114"/>
      <c r="Q37" s="114"/>
      <c r="R37" s="114"/>
      <c r="S37" s="114"/>
      <c r="T37" s="114"/>
      <c r="U37" s="114"/>
    </row>
    <row r="38" spans="2:9" ht="15.75" customHeight="1">
      <c r="B38" s="10"/>
      <c r="C38" s="10"/>
      <c r="G38" s="10"/>
      <c r="H38" s="10"/>
      <c r="I38" s="10"/>
    </row>
    <row r="39" ht="15.75" customHeight="1" thickBot="1"/>
    <row r="40" spans="1:18" ht="15.75" customHeight="1" thickBot="1">
      <c r="A40" s="116">
        <v>12</v>
      </c>
      <c r="B40" s="304" t="s">
        <v>137</v>
      </c>
      <c r="C40" s="306"/>
      <c r="D40" s="306"/>
      <c r="E40" s="306"/>
      <c r="F40" s="306"/>
      <c r="G40" s="306"/>
      <c r="H40" s="306"/>
      <c r="I40" s="306"/>
      <c r="J40" s="306"/>
      <c r="K40" s="306"/>
      <c r="L40" s="111"/>
      <c r="M40" s="111"/>
      <c r="N40" s="286" t="s">
        <v>138</v>
      </c>
      <c r="O40" s="287"/>
      <c r="P40" s="287"/>
      <c r="Q40" s="287"/>
      <c r="R40" s="287"/>
    </row>
    <row r="41" ht="15.75" customHeight="1"/>
    <row r="42" ht="15.75" customHeight="1" thickBot="1"/>
    <row r="43" spans="1:21" ht="15.75" customHeight="1" thickBot="1">
      <c r="A43" s="116">
        <v>13</v>
      </c>
      <c r="B43" s="304" t="s">
        <v>5</v>
      </c>
      <c r="C43" s="306"/>
      <c r="D43" s="306"/>
      <c r="E43" s="306"/>
      <c r="F43" s="306"/>
      <c r="G43" s="306"/>
      <c r="H43" s="306"/>
      <c r="I43" s="306"/>
      <c r="J43" s="306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</row>
    <row r="44" ht="15.75" customHeight="1"/>
    <row r="45" ht="15.75" customHeight="1" thickBot="1">
      <c r="R45" s="1" t="s">
        <v>6</v>
      </c>
    </row>
    <row r="46" spans="1:30" ht="15.75" customHeight="1" thickBot="1">
      <c r="A46" s="116">
        <v>14</v>
      </c>
      <c r="B46" s="304" t="s">
        <v>139</v>
      </c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11"/>
      <c r="AC46" s="11"/>
      <c r="AD46" s="11"/>
    </row>
    <row r="47" spans="16:30" ht="15.75" customHeight="1"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8"/>
      <c r="AC47" s="278"/>
      <c r="AD47" s="278"/>
    </row>
    <row r="48" ht="15.75" customHeight="1" thickBot="1"/>
    <row r="49" spans="1:30" ht="15.75" customHeight="1" thickBot="1">
      <c r="A49" s="116">
        <v>15</v>
      </c>
      <c r="B49" s="304" t="s">
        <v>140</v>
      </c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11"/>
      <c r="AC49" s="11"/>
      <c r="AD49" s="11"/>
    </row>
    <row r="50" spans="16:30" ht="15.75" customHeight="1"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8"/>
      <c r="AC50" s="278"/>
      <c r="AD50" s="278"/>
    </row>
    <row r="51" spans="2:5" ht="15.75" customHeight="1">
      <c r="B51" s="276" t="s">
        <v>141</v>
      </c>
      <c r="C51" s="276"/>
      <c r="D51" s="276"/>
      <c r="E51" s="276"/>
    </row>
    <row r="52" spans="2:28" ht="15.75" customHeight="1">
      <c r="B52" s="274" t="s">
        <v>143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</row>
    <row r="53" spans="2:29" ht="15.75" customHeight="1">
      <c r="B53" s="1" t="s">
        <v>142</v>
      </c>
      <c r="C53" s="274" t="s">
        <v>144</v>
      </c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</row>
    <row r="54" spans="2:29" ht="15.75" customHeight="1">
      <c r="B54" s="1" t="s">
        <v>145</v>
      </c>
      <c r="C54" s="274" t="s">
        <v>146</v>
      </c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</row>
    <row r="55" spans="3:29" ht="15.75" customHeight="1">
      <c r="C55" s="274" t="s">
        <v>147</v>
      </c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</row>
    <row r="56" spans="2:31" ht="15.75" customHeight="1">
      <c r="B56" s="1" t="s">
        <v>148</v>
      </c>
      <c r="C56" s="274" t="s">
        <v>149</v>
      </c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</row>
    <row r="57" spans="3:15" ht="15.75" customHeight="1">
      <c r="C57" s="274" t="s">
        <v>150</v>
      </c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</row>
    <row r="58" ht="15.75" customHeight="1"/>
    <row r="59" ht="15.75" customHeight="1"/>
  </sheetData>
  <sheetProtection/>
  <mergeCells count="45">
    <mergeCell ref="B40:K40"/>
    <mergeCell ref="B43:J43"/>
    <mergeCell ref="B46:O46"/>
    <mergeCell ref="A34:AE34"/>
    <mergeCell ref="A35:AE35"/>
    <mergeCell ref="B37:L37"/>
    <mergeCell ref="G21:AC21"/>
    <mergeCell ref="G22:AC22"/>
    <mergeCell ref="B24:P24"/>
    <mergeCell ref="P50:AD50"/>
    <mergeCell ref="F31:AC31"/>
    <mergeCell ref="N40:R40"/>
    <mergeCell ref="B27:R27"/>
    <mergeCell ref="B30:E30"/>
    <mergeCell ref="F30:AC30"/>
    <mergeCell ref="B49:O49"/>
    <mergeCell ref="V18:AC18"/>
    <mergeCell ref="L18:T18"/>
    <mergeCell ref="G7:AC7"/>
    <mergeCell ref="B11:AC11"/>
    <mergeCell ref="A13:AD13"/>
    <mergeCell ref="B15:H15"/>
    <mergeCell ref="P15:T15"/>
    <mergeCell ref="J15:M15"/>
    <mergeCell ref="X15:Z15"/>
    <mergeCell ref="X4:AD4"/>
    <mergeCell ref="B21:F21"/>
    <mergeCell ref="F1:X1"/>
    <mergeCell ref="Y1:AC1"/>
    <mergeCell ref="X2:AD2"/>
    <mergeCell ref="X3:AD3"/>
    <mergeCell ref="F2:W2"/>
    <mergeCell ref="B6:F6"/>
    <mergeCell ref="G6:AC6"/>
    <mergeCell ref="B18:I18"/>
    <mergeCell ref="C56:AE56"/>
    <mergeCell ref="C57:O57"/>
    <mergeCell ref="P46:AA46"/>
    <mergeCell ref="P49:AA49"/>
    <mergeCell ref="B51:E51"/>
    <mergeCell ref="B52:AB52"/>
    <mergeCell ref="C53:AC53"/>
    <mergeCell ref="C54:AC54"/>
    <mergeCell ref="C55:AC55"/>
    <mergeCell ref="P47:AD47"/>
  </mergeCells>
  <printOptions/>
  <pageMargins left="0.75" right="0.43" top="0.35" bottom="0.5" header="0.25" footer="0.24"/>
  <pageSetup horizontalDpi="600" verticalDpi="600" orientation="portrait" paperSize="9" scale="8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F30" sqref="F30"/>
    </sheetView>
  </sheetViews>
  <sheetFormatPr defaultColWidth="9.140625" defaultRowHeight="12.75"/>
  <cols>
    <col min="1" max="1" width="9.8515625" style="0" customWidth="1"/>
    <col min="2" max="2" width="7.57421875" style="0" customWidth="1"/>
    <col min="3" max="3" width="6.28125" style="0" customWidth="1"/>
    <col min="4" max="4" width="20.57421875" style="0" customWidth="1"/>
    <col min="5" max="5" width="12.00390625" style="0" hidden="1" customWidth="1"/>
    <col min="6" max="6" width="16.140625" style="0" customWidth="1"/>
    <col min="7" max="7" width="18.8515625" style="0" customWidth="1"/>
    <col min="8" max="8" width="22.421875" style="0" customWidth="1"/>
    <col min="9" max="9" width="14.57421875" style="0" customWidth="1"/>
    <col min="10" max="10" width="11.00390625" style="0" customWidth="1"/>
  </cols>
  <sheetData>
    <row r="1" spans="1:10" ht="26.25" customHeight="1">
      <c r="A1" s="505" t="s">
        <v>89</v>
      </c>
      <c r="B1" s="505"/>
      <c r="C1" s="505"/>
      <c r="D1" s="505"/>
      <c r="E1" s="505"/>
      <c r="F1" s="505"/>
      <c r="G1" s="505"/>
      <c r="H1" s="505"/>
      <c r="I1" s="505"/>
      <c r="J1" s="225"/>
    </row>
    <row r="2" spans="1:10" ht="8.2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</row>
    <row r="3" spans="1:10" ht="23.25" customHeight="1">
      <c r="A3" s="506" t="s">
        <v>265</v>
      </c>
      <c r="B3" s="506"/>
      <c r="C3" s="506"/>
      <c r="D3" s="506"/>
      <c r="E3" s="506"/>
      <c r="F3" s="506"/>
      <c r="G3" s="506"/>
      <c r="H3" s="506"/>
      <c r="I3" s="506"/>
      <c r="J3" s="183"/>
    </row>
    <row r="4" spans="1:10" ht="21">
      <c r="A4" s="507"/>
      <c r="B4" s="507"/>
      <c r="C4" s="507"/>
      <c r="D4" s="507"/>
      <c r="E4" s="507"/>
      <c r="F4" s="507"/>
      <c r="G4" s="507"/>
      <c r="H4" s="507"/>
      <c r="I4" s="507"/>
      <c r="J4" s="507"/>
    </row>
    <row r="5" spans="1:10" ht="27.75" customHeight="1">
      <c r="A5" s="508" t="s">
        <v>228</v>
      </c>
      <c r="B5" s="508"/>
      <c r="C5" s="508"/>
      <c r="D5" s="509" t="s">
        <v>263</v>
      </c>
      <c r="E5" s="509"/>
      <c r="F5" s="509"/>
      <c r="G5" s="509"/>
      <c r="H5" s="509"/>
      <c r="I5" s="509"/>
      <c r="J5" s="226"/>
    </row>
    <row r="6" spans="1:10" ht="10.5" customHeight="1">
      <c r="A6" s="36"/>
      <c r="B6" s="36"/>
      <c r="C6" s="36"/>
      <c r="D6" s="510"/>
      <c r="E6" s="510"/>
      <c r="F6" s="510"/>
      <c r="G6" s="510"/>
      <c r="H6" s="510"/>
      <c r="I6" s="510"/>
      <c r="J6" s="36"/>
    </row>
    <row r="7" spans="1:10" ht="24" customHeight="1">
      <c r="A7" s="508" t="s">
        <v>229</v>
      </c>
      <c r="B7" s="508"/>
      <c r="C7" s="508"/>
      <c r="D7" s="511" t="str">
        <f>ბალანსი!B6</f>
        <v> --------------------------------------------------------</v>
      </c>
      <c r="E7" s="511"/>
      <c r="F7" s="511"/>
      <c r="G7" s="511"/>
      <c r="H7" s="511"/>
      <c r="I7" s="511"/>
      <c r="J7" s="511"/>
    </row>
    <row r="8" spans="1:10" ht="6" customHeight="1">
      <c r="A8" s="35"/>
      <c r="B8" s="37"/>
      <c r="C8" s="37"/>
      <c r="D8" s="512"/>
      <c r="E8" s="512"/>
      <c r="F8" s="512"/>
      <c r="G8" s="512"/>
      <c r="H8" s="512"/>
      <c r="I8" s="37"/>
      <c r="J8" s="37"/>
    </row>
    <row r="9" spans="1:10" ht="24" customHeight="1">
      <c r="A9" s="513" t="s">
        <v>219</v>
      </c>
      <c r="B9" s="513"/>
      <c r="C9" s="514" t="s">
        <v>264</v>
      </c>
      <c r="D9" s="509"/>
      <c r="E9" s="509"/>
      <c r="F9" s="509"/>
      <c r="G9" s="509"/>
      <c r="H9" s="509"/>
      <c r="I9" s="509"/>
      <c r="J9" s="227"/>
    </row>
    <row r="10" spans="1:10" ht="7.5" customHeight="1">
      <c r="A10" s="38"/>
      <c r="B10" s="39"/>
      <c r="C10" s="510"/>
      <c r="D10" s="510"/>
      <c r="E10" s="510"/>
      <c r="F10" s="510"/>
      <c r="G10" s="510"/>
      <c r="H10" s="510"/>
      <c r="I10" s="510"/>
      <c r="J10" s="36"/>
    </row>
    <row r="11" spans="1:10" ht="21.75" customHeight="1">
      <c r="A11" s="508" t="s">
        <v>230</v>
      </c>
      <c r="B11" s="508"/>
      <c r="C11" s="509" t="str">
        <f>'[1]BAL'!C8</f>
        <v>lari</v>
      </c>
      <c r="D11" s="509"/>
      <c r="E11" s="509"/>
      <c r="F11" s="509"/>
      <c r="G11" s="509"/>
      <c r="H11" s="509"/>
      <c r="I11" s="509"/>
      <c r="J11" s="40"/>
    </row>
    <row r="12" spans="1:10" ht="16.5">
      <c r="A12" s="41"/>
      <c r="B12" s="36"/>
      <c r="C12" s="36"/>
      <c r="D12" s="36"/>
      <c r="E12" s="36"/>
      <c r="F12" s="36"/>
      <c r="G12" s="36"/>
      <c r="H12" s="228"/>
      <c r="I12" s="229"/>
      <c r="J12" s="36"/>
    </row>
    <row r="13" spans="1:10" ht="13.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42.75" customHeight="1">
      <c r="A14" s="515"/>
      <c r="B14" s="515"/>
      <c r="C14" s="515"/>
      <c r="D14" s="515"/>
      <c r="E14" s="515"/>
      <c r="F14" s="230" t="s">
        <v>54</v>
      </c>
      <c r="G14" s="230" t="s">
        <v>231</v>
      </c>
      <c r="H14" s="230" t="s">
        <v>55</v>
      </c>
      <c r="I14" s="231" t="s">
        <v>69</v>
      </c>
      <c r="J14" s="1"/>
    </row>
    <row r="15" spans="1:10" ht="34.5" customHeight="1">
      <c r="A15" s="516" t="s">
        <v>266</v>
      </c>
      <c r="B15" s="516"/>
      <c r="C15" s="516"/>
      <c r="D15" s="516"/>
      <c r="E15" s="516"/>
      <c r="F15" s="233"/>
      <c r="G15" s="233">
        <v>0</v>
      </c>
      <c r="H15" s="234"/>
      <c r="I15" s="235">
        <f aca="true" t="shared" si="0" ref="I15:I21">SUM(F15:H15)</f>
        <v>0</v>
      </c>
      <c r="J15" s="33"/>
    </row>
    <row r="16" spans="1:10" ht="34.5" customHeight="1">
      <c r="A16" s="517" t="s">
        <v>70</v>
      </c>
      <c r="B16" s="517"/>
      <c r="C16" s="517"/>
      <c r="D16" s="517"/>
      <c r="E16" s="517"/>
      <c r="F16" s="236"/>
      <c r="G16" s="236">
        <v>0</v>
      </c>
      <c r="H16" s="237"/>
      <c r="I16" s="235">
        <f t="shared" si="0"/>
        <v>0</v>
      </c>
      <c r="J16" s="1"/>
    </row>
    <row r="17" spans="1:10" ht="34.5" customHeight="1">
      <c r="A17" s="517" t="s">
        <v>232</v>
      </c>
      <c r="B17" s="517"/>
      <c r="C17" s="517"/>
      <c r="D17" s="517"/>
      <c r="E17" s="517"/>
      <c r="F17" s="237"/>
      <c r="G17" s="236">
        <v>0</v>
      </c>
      <c r="H17" s="238">
        <v>0</v>
      </c>
      <c r="I17" s="234">
        <f t="shared" si="0"/>
        <v>0</v>
      </c>
      <c r="J17" s="1"/>
    </row>
    <row r="18" spans="1:10" ht="34.5" customHeight="1">
      <c r="A18" s="516" t="s">
        <v>266</v>
      </c>
      <c r="B18" s="516"/>
      <c r="C18" s="516"/>
      <c r="D18" s="516"/>
      <c r="E18" s="516"/>
      <c r="F18" s="234">
        <f>SUM(F15:F17)</f>
        <v>0</v>
      </c>
      <c r="G18" s="234">
        <f>SUM(G15:G17)</f>
        <v>0</v>
      </c>
      <c r="H18" s="234">
        <f>SUM(H15:H17)</f>
        <v>0</v>
      </c>
      <c r="I18" s="235">
        <f t="shared" si="0"/>
        <v>0</v>
      </c>
      <c r="J18" s="95"/>
    </row>
    <row r="19" spans="1:10" ht="34.5" customHeight="1">
      <c r="A19" s="517" t="s">
        <v>70</v>
      </c>
      <c r="B19" s="517"/>
      <c r="C19" s="517"/>
      <c r="D19" s="517"/>
      <c r="E19" s="517"/>
      <c r="F19" s="236">
        <v>0</v>
      </c>
      <c r="G19" s="236">
        <v>0</v>
      </c>
      <c r="H19" s="238"/>
      <c r="I19" s="234">
        <f t="shared" si="0"/>
        <v>0</v>
      </c>
      <c r="J19" s="1"/>
    </row>
    <row r="20" spans="1:10" ht="34.5" customHeight="1">
      <c r="A20" s="517" t="s">
        <v>233</v>
      </c>
      <c r="B20" s="517"/>
      <c r="C20" s="517"/>
      <c r="D20" s="517"/>
      <c r="E20" s="517"/>
      <c r="F20" s="238"/>
      <c r="G20" s="238"/>
      <c r="H20" s="236">
        <v>0</v>
      </c>
      <c r="I20" s="234">
        <f t="shared" si="0"/>
        <v>0</v>
      </c>
      <c r="J20" s="1"/>
    </row>
    <row r="21" spans="1:10" ht="34.5" customHeight="1">
      <c r="A21" s="516" t="s">
        <v>266</v>
      </c>
      <c r="B21" s="516"/>
      <c r="C21" s="516"/>
      <c r="D21" s="516"/>
      <c r="E21" s="516"/>
      <c r="F21" s="239">
        <f>SUM(F18:F20)</f>
        <v>0</v>
      </c>
      <c r="G21" s="239">
        <f>SUM(G18:G20)</f>
        <v>0</v>
      </c>
      <c r="H21" s="239">
        <f>SUM(H18:H20)</f>
        <v>0</v>
      </c>
      <c r="I21" s="235">
        <f t="shared" si="0"/>
        <v>0</v>
      </c>
      <c r="J21" s="1"/>
    </row>
    <row r="22" spans="1:10" ht="34.5" customHeight="1">
      <c r="A22" s="517" t="s">
        <v>70</v>
      </c>
      <c r="B22" s="517"/>
      <c r="C22" s="517"/>
      <c r="D22" s="517"/>
      <c r="E22" s="517"/>
      <c r="F22" s="236">
        <v>0</v>
      </c>
      <c r="G22" s="236">
        <v>0</v>
      </c>
      <c r="H22" s="238"/>
      <c r="I22" s="234">
        <f aca="true" t="shared" si="1" ref="I22:I27">SUM(F22:H22)</f>
        <v>0</v>
      </c>
      <c r="J22" s="1"/>
    </row>
    <row r="23" spans="1:10" ht="34.5" customHeight="1">
      <c r="A23" s="517" t="s">
        <v>233</v>
      </c>
      <c r="B23" s="517"/>
      <c r="C23" s="517"/>
      <c r="D23" s="517"/>
      <c r="E23" s="517"/>
      <c r="F23" s="238"/>
      <c r="G23" s="238"/>
      <c r="H23" s="236">
        <v>0</v>
      </c>
      <c r="I23" s="234">
        <f t="shared" si="1"/>
        <v>0</v>
      </c>
      <c r="J23" s="1"/>
    </row>
    <row r="24" spans="1:10" ht="34.5" customHeight="1">
      <c r="A24" s="516" t="s">
        <v>266</v>
      </c>
      <c r="B24" s="516"/>
      <c r="C24" s="516"/>
      <c r="D24" s="516"/>
      <c r="E24" s="516"/>
      <c r="F24" s="239">
        <f>SUM(F21:F23)</f>
        <v>0</v>
      </c>
      <c r="G24" s="239">
        <f>SUM(G21:G23)</f>
        <v>0</v>
      </c>
      <c r="H24" s="239">
        <f>SUM(H21:H23)</f>
        <v>0</v>
      </c>
      <c r="I24" s="235">
        <f t="shared" si="1"/>
        <v>0</v>
      </c>
      <c r="J24" s="1"/>
    </row>
    <row r="25" spans="1:10" ht="34.5" customHeight="1">
      <c r="A25" s="517" t="s">
        <v>70</v>
      </c>
      <c r="B25" s="517"/>
      <c r="C25" s="517"/>
      <c r="D25" s="517"/>
      <c r="E25" s="517"/>
      <c r="F25" s="236">
        <v>0</v>
      </c>
      <c r="G25" s="236">
        <v>0</v>
      </c>
      <c r="H25" s="238"/>
      <c r="I25" s="234">
        <f t="shared" si="1"/>
        <v>0</v>
      </c>
      <c r="J25" s="1"/>
    </row>
    <row r="26" spans="1:10" ht="34.5" customHeight="1">
      <c r="A26" s="517" t="s">
        <v>233</v>
      </c>
      <c r="B26" s="517"/>
      <c r="C26" s="517"/>
      <c r="D26" s="517"/>
      <c r="E26" s="517"/>
      <c r="F26" s="238"/>
      <c r="G26" s="238"/>
      <c r="H26" s="236">
        <v>0</v>
      </c>
      <c r="I26" s="234">
        <f t="shared" si="1"/>
        <v>0</v>
      </c>
      <c r="J26" s="1"/>
    </row>
    <row r="27" spans="1:10" ht="34.5" customHeight="1">
      <c r="A27" s="516" t="s">
        <v>266</v>
      </c>
      <c r="B27" s="516"/>
      <c r="C27" s="516"/>
      <c r="D27" s="516"/>
      <c r="E27" s="516"/>
      <c r="F27" s="239">
        <f>SUM(F24:F26)</f>
        <v>0</v>
      </c>
      <c r="G27" s="239">
        <f>SUM(G24:G26)</f>
        <v>0</v>
      </c>
      <c r="H27" s="239">
        <f>SUM(H24:H26)</f>
        <v>0</v>
      </c>
      <c r="I27" s="235">
        <f t="shared" si="1"/>
        <v>0</v>
      </c>
      <c r="J27" s="1"/>
    </row>
    <row r="28" spans="1:10" ht="46.5" customHeight="1">
      <c r="A28" s="232"/>
      <c r="B28" s="232"/>
      <c r="C28" s="232"/>
      <c r="D28" s="232"/>
      <c r="E28" s="232"/>
      <c r="F28" s="239"/>
      <c r="G28" s="239"/>
      <c r="H28" s="239"/>
      <c r="I28" s="235"/>
      <c r="J28" s="1"/>
    </row>
    <row r="29" ht="31.5" customHeight="1">
      <c r="I29" s="103"/>
    </row>
    <row r="30" spans="1:9" ht="16.5" customHeight="1">
      <c r="A30" s="46"/>
      <c r="B30" s="46"/>
      <c r="C30" s="489" t="str">
        <f>ბალანსი!B50</f>
        <v>Dgeneraluri direqtori</v>
      </c>
      <c r="D30" s="489"/>
      <c r="E30" s="240"/>
      <c r="F30" s="240"/>
      <c r="G30" s="302">
        <f>ბალანსი!G50</f>
        <v>0</v>
      </c>
      <c r="H30" s="302"/>
      <c r="I30" s="302"/>
    </row>
    <row r="31" spans="1:8" ht="13.5">
      <c r="A31" s="240"/>
      <c r="B31" s="7"/>
      <c r="C31" s="7"/>
      <c r="D31" s="240"/>
      <c r="E31" s="240"/>
      <c r="F31" s="240"/>
      <c r="G31" s="240"/>
      <c r="H31" s="61"/>
    </row>
    <row r="32" spans="1:8" ht="13.5">
      <c r="A32" s="240"/>
      <c r="B32" s="7"/>
      <c r="C32" s="7"/>
      <c r="D32" s="240"/>
      <c r="E32" s="240"/>
      <c r="F32" s="240"/>
      <c r="G32" s="240"/>
      <c r="H32" s="61"/>
    </row>
    <row r="33" spans="1:8" ht="13.5">
      <c r="A33" s="240"/>
      <c r="B33" s="7"/>
      <c r="C33" s="7"/>
      <c r="D33" s="240"/>
      <c r="E33" s="240"/>
      <c r="F33" s="240"/>
      <c r="G33" s="240"/>
      <c r="H33" s="61"/>
    </row>
    <row r="34" spans="1:8" ht="13.5">
      <c r="A34" s="240"/>
      <c r="B34" s="7"/>
      <c r="C34" s="7"/>
      <c r="D34" s="240"/>
      <c r="E34" s="240"/>
      <c r="F34" s="240"/>
      <c r="G34" s="240"/>
      <c r="H34" s="101"/>
    </row>
    <row r="35" spans="1:9" ht="15.75" customHeight="1">
      <c r="A35" s="46"/>
      <c r="B35" s="46"/>
      <c r="C35" s="489" t="s">
        <v>234</v>
      </c>
      <c r="D35" s="489"/>
      <c r="E35" s="240"/>
      <c r="F35" s="240"/>
      <c r="G35" s="302">
        <f>ბალანსი!G55</f>
        <v>0</v>
      </c>
      <c r="H35" s="302"/>
      <c r="I35" s="302"/>
    </row>
  </sheetData>
  <sheetProtection/>
  <mergeCells count="32">
    <mergeCell ref="A24:E24"/>
    <mergeCell ref="C30:D30"/>
    <mergeCell ref="G30:I30"/>
    <mergeCell ref="C35:D35"/>
    <mergeCell ref="G35:I35"/>
    <mergeCell ref="A25:E25"/>
    <mergeCell ref="A26:E26"/>
    <mergeCell ref="A27:E27"/>
    <mergeCell ref="A18:E18"/>
    <mergeCell ref="A19:E19"/>
    <mergeCell ref="A20:E20"/>
    <mergeCell ref="A21:E21"/>
    <mergeCell ref="A22:E22"/>
    <mergeCell ref="A23:E23"/>
    <mergeCell ref="A11:B11"/>
    <mergeCell ref="C11:I11"/>
    <mergeCell ref="A14:E14"/>
    <mergeCell ref="A15:E15"/>
    <mergeCell ref="A16:E16"/>
    <mergeCell ref="A17:E17"/>
    <mergeCell ref="A7:C7"/>
    <mergeCell ref="D7:J7"/>
    <mergeCell ref="D8:H8"/>
    <mergeCell ref="A9:B9"/>
    <mergeCell ref="C9:I9"/>
    <mergeCell ref="C10:I10"/>
    <mergeCell ref="A1:I1"/>
    <mergeCell ref="A3:I3"/>
    <mergeCell ref="A4:J4"/>
    <mergeCell ref="A5:C5"/>
    <mergeCell ref="D5:I5"/>
    <mergeCell ref="D6:I6"/>
  </mergeCells>
  <printOptions/>
  <pageMargins left="0.64" right="0.29" top="0.61" bottom="1" header="0.25" footer="0.5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SheetLayoutView="100" zoomScalePageLayoutView="0" workbookViewId="0" topLeftCell="A1">
      <selection activeCell="A4" sqref="A4:J4"/>
    </sheetView>
  </sheetViews>
  <sheetFormatPr defaultColWidth="9.140625" defaultRowHeight="12.75"/>
  <cols>
    <col min="2" max="2" width="10.28125" style="0" customWidth="1"/>
    <col min="3" max="3" width="12.8515625" style="0" customWidth="1"/>
    <col min="4" max="4" width="24.28125" style="0" customWidth="1"/>
    <col min="5" max="5" width="1.7109375" style="0" customWidth="1"/>
    <col min="6" max="6" width="15.57421875" style="65" customWidth="1"/>
    <col min="7" max="7" width="13.421875" style="65" customWidth="1"/>
    <col min="8" max="8" width="1.57421875" style="0" customWidth="1"/>
    <col min="9" max="9" width="15.00390625" style="0" customWidth="1"/>
    <col min="10" max="10" width="14.421875" style="0" customWidth="1"/>
    <col min="12" max="12" width="14.28125" style="0" customWidth="1"/>
  </cols>
  <sheetData>
    <row r="1" spans="1:10" ht="19.5" customHeight="1">
      <c r="A1" s="293" t="s">
        <v>71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ht="6.7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5.75" customHeight="1">
      <c r="A3" s="287" t="s">
        <v>270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6.5" customHeight="1">
      <c r="A4" s="518"/>
      <c r="B4" s="518"/>
      <c r="C4" s="518"/>
      <c r="D4" s="518"/>
      <c r="E4" s="518"/>
      <c r="F4" s="518"/>
      <c r="G4" s="518"/>
      <c r="H4" s="518"/>
      <c r="I4" s="518"/>
      <c r="J4" s="518"/>
    </row>
    <row r="5" spans="1:8" ht="25.5" customHeight="1">
      <c r="A5" s="519" t="s">
        <v>235</v>
      </c>
      <c r="B5" s="519"/>
      <c r="C5" s="519"/>
      <c r="D5" s="494" t="s">
        <v>267</v>
      </c>
      <c r="E5" s="494"/>
      <c r="F5" s="494"/>
      <c r="G5" s="494"/>
      <c r="H5" s="494"/>
    </row>
    <row r="6" spans="1:8" ht="25.5" customHeight="1">
      <c r="A6" s="519" t="s">
        <v>236</v>
      </c>
      <c r="B6" s="519"/>
      <c r="C6" s="519"/>
      <c r="D6" s="520" t="str">
        <f>ბალანსი!B6</f>
        <v> --------------------------------------------------------</v>
      </c>
      <c r="E6" s="520"/>
      <c r="F6" s="520"/>
      <c r="G6" s="520"/>
      <c r="H6" s="520"/>
    </row>
    <row r="7" spans="1:8" ht="25.5" customHeight="1">
      <c r="A7" s="519" t="s">
        <v>237</v>
      </c>
      <c r="B7" s="519"/>
      <c r="C7" s="521" t="s">
        <v>268</v>
      </c>
      <c r="D7" s="494"/>
      <c r="E7" s="494"/>
      <c r="F7" s="494"/>
      <c r="G7" s="494"/>
      <c r="H7" s="494"/>
    </row>
    <row r="8" spans="1:8" ht="25.5" customHeight="1">
      <c r="A8" s="519" t="s">
        <v>238</v>
      </c>
      <c r="B8" s="519"/>
      <c r="C8" s="494" t="str">
        <f>'[1]BAL'!C8</f>
        <v>lari</v>
      </c>
      <c r="D8" s="494"/>
      <c r="E8" s="494"/>
      <c r="F8" s="494"/>
      <c r="G8" s="494"/>
      <c r="H8" s="494"/>
    </row>
    <row r="9" spans="1:8" ht="18" customHeight="1">
      <c r="A9" s="241"/>
      <c r="B9" s="241"/>
      <c r="C9" s="241"/>
      <c r="D9" s="49"/>
      <c r="E9" s="49"/>
      <c r="F9" s="242"/>
      <c r="G9" s="242"/>
      <c r="H9" s="49"/>
    </row>
    <row r="10" spans="1:8" ht="30" customHeight="1">
      <c r="A10" s="522" t="s">
        <v>72</v>
      </c>
      <c r="B10" s="522"/>
      <c r="C10" s="522"/>
      <c r="D10" s="522"/>
      <c r="E10" s="42"/>
      <c r="F10" s="63"/>
      <c r="G10" s="63"/>
      <c r="H10" s="42"/>
    </row>
    <row r="11" spans="1:10" ht="16.5">
      <c r="A11" s="518"/>
      <c r="B11" s="518"/>
      <c r="C11" s="518"/>
      <c r="D11" s="518"/>
      <c r="E11" s="243"/>
      <c r="F11" s="523" t="s">
        <v>269</v>
      </c>
      <c r="G11" s="523"/>
      <c r="H11" s="41"/>
      <c r="I11" s="523" t="s">
        <v>269</v>
      </c>
      <c r="J11" s="523"/>
    </row>
    <row r="12" spans="1:10" ht="29.25" customHeight="1">
      <c r="A12" s="522" t="s">
        <v>94</v>
      </c>
      <c r="B12" s="522"/>
      <c r="C12" s="522"/>
      <c r="D12" s="522"/>
      <c r="E12" s="42"/>
      <c r="F12" s="63"/>
      <c r="G12" s="63"/>
      <c r="H12" s="42"/>
      <c r="I12" s="63"/>
      <c r="J12" s="63"/>
    </row>
    <row r="13" spans="1:10" ht="23.25" customHeight="1">
      <c r="A13" s="524" t="s">
        <v>73</v>
      </c>
      <c r="B13" s="524"/>
      <c r="C13" s="524"/>
      <c r="D13" s="524"/>
      <c r="E13" s="243"/>
      <c r="F13" s="244">
        <v>0</v>
      </c>
      <c r="G13" s="245"/>
      <c r="H13" s="245"/>
      <c r="I13" s="244">
        <v>0</v>
      </c>
      <c r="J13" s="246"/>
    </row>
    <row r="14" spans="1:10" ht="23.25" customHeight="1">
      <c r="A14" s="524" t="s">
        <v>74</v>
      </c>
      <c r="B14" s="524"/>
      <c r="C14" s="524"/>
      <c r="D14" s="524"/>
      <c r="E14" s="243"/>
      <c r="F14" s="247"/>
      <c r="G14" s="246"/>
      <c r="H14" s="248"/>
      <c r="I14" s="247"/>
      <c r="J14" s="246"/>
    </row>
    <row r="15" spans="1:10" ht="23.25" customHeight="1">
      <c r="A15" s="524" t="s">
        <v>75</v>
      </c>
      <c r="B15" s="524"/>
      <c r="C15" s="524"/>
      <c r="D15" s="524"/>
      <c r="E15" s="243"/>
      <c r="F15" s="210"/>
      <c r="G15" s="246"/>
      <c r="H15" s="248"/>
      <c r="I15" s="210"/>
      <c r="J15" s="246"/>
    </row>
    <row r="16" spans="1:10" ht="23.25" customHeight="1">
      <c r="A16" s="524" t="s">
        <v>76</v>
      </c>
      <c r="B16" s="524"/>
      <c r="C16" s="524"/>
      <c r="D16" s="524"/>
      <c r="E16" s="243"/>
      <c r="F16" s="249">
        <f>SUM(F13:F15)</f>
        <v>0</v>
      </c>
      <c r="G16" s="246"/>
      <c r="H16" s="248"/>
      <c r="I16" s="249">
        <f>SUM(I13:I15)</f>
        <v>0</v>
      </c>
      <c r="J16" s="246"/>
    </row>
    <row r="17" spans="1:10" ht="7.5" customHeight="1">
      <c r="A17" s="518"/>
      <c r="B17" s="518"/>
      <c r="C17" s="518"/>
      <c r="D17" s="518"/>
      <c r="E17" s="243"/>
      <c r="F17" s="246"/>
      <c r="G17" s="246"/>
      <c r="H17" s="248"/>
      <c r="I17" s="246"/>
      <c r="J17" s="246"/>
    </row>
    <row r="18" spans="1:10" ht="26.25" customHeight="1">
      <c r="A18" s="524" t="s">
        <v>77</v>
      </c>
      <c r="B18" s="524"/>
      <c r="C18" s="524"/>
      <c r="D18" s="524"/>
      <c r="E18" s="243"/>
      <c r="F18" s="210"/>
      <c r="G18" s="246"/>
      <c r="H18" s="248"/>
      <c r="I18" s="86"/>
      <c r="J18" s="246"/>
    </row>
    <row r="19" spans="1:10" ht="36" customHeight="1">
      <c r="A19" s="524" t="s">
        <v>78</v>
      </c>
      <c r="B19" s="524"/>
      <c r="C19" s="524"/>
      <c r="D19" s="524"/>
      <c r="E19" s="243"/>
      <c r="F19" s="247">
        <f>SUM(F16:F18)</f>
        <v>0</v>
      </c>
      <c r="G19" s="246"/>
      <c r="H19" s="248"/>
      <c r="I19" s="247">
        <f>SUM(I16:I18)</f>
        <v>0</v>
      </c>
      <c r="J19" s="246"/>
    </row>
    <row r="20" spans="1:10" ht="36.75" customHeight="1" thickBot="1">
      <c r="A20" s="525" t="s">
        <v>79</v>
      </c>
      <c r="B20" s="525"/>
      <c r="C20" s="525"/>
      <c r="D20" s="525"/>
      <c r="E20" s="43"/>
      <c r="F20" s="100"/>
      <c r="G20" s="104">
        <f>F19</f>
        <v>0</v>
      </c>
      <c r="H20" s="250"/>
      <c r="I20" s="100"/>
      <c r="J20" s="104">
        <f>I19</f>
        <v>0</v>
      </c>
    </row>
    <row r="21" spans="1:10" ht="6.75" customHeight="1" thickTop="1">
      <c r="A21" s="43"/>
      <c r="B21" s="43"/>
      <c r="C21" s="43"/>
      <c r="D21" s="43"/>
      <c r="E21" s="43"/>
      <c r="F21" s="100"/>
      <c r="G21" s="251"/>
      <c r="H21" s="250"/>
      <c r="I21" s="100"/>
      <c r="J21" s="251"/>
    </row>
    <row r="22" spans="1:10" ht="32.25" customHeight="1">
      <c r="A22" s="522" t="s">
        <v>95</v>
      </c>
      <c r="B22" s="522"/>
      <c r="C22" s="522"/>
      <c r="D22" s="522"/>
      <c r="E22" s="42"/>
      <c r="F22" s="252"/>
      <c r="G22" s="252"/>
      <c r="H22" s="253"/>
      <c r="I22" s="252"/>
      <c r="J22" s="252"/>
    </row>
    <row r="23" spans="1:10" ht="24" customHeight="1">
      <c r="A23" s="524" t="s">
        <v>239</v>
      </c>
      <c r="B23" s="524"/>
      <c r="C23" s="524"/>
      <c r="D23" s="524"/>
      <c r="E23" s="42"/>
      <c r="F23" s="252">
        <v>0</v>
      </c>
      <c r="G23" s="252"/>
      <c r="H23" s="253"/>
      <c r="I23" s="252">
        <v>0</v>
      </c>
      <c r="J23" s="252"/>
    </row>
    <row r="24" spans="1:10" ht="24" customHeight="1">
      <c r="A24" s="524" t="s">
        <v>240</v>
      </c>
      <c r="B24" s="524"/>
      <c r="C24" s="524"/>
      <c r="D24" s="524"/>
      <c r="E24" s="42"/>
      <c r="F24" s="247"/>
      <c r="G24" s="252"/>
      <c r="H24" s="253"/>
      <c r="I24" s="247"/>
      <c r="J24" s="252"/>
    </row>
    <row r="25" spans="1:10" ht="24" customHeight="1">
      <c r="A25" s="524" t="s">
        <v>80</v>
      </c>
      <c r="B25" s="524"/>
      <c r="C25" s="524"/>
      <c r="D25" s="524"/>
      <c r="E25" s="243"/>
      <c r="F25" s="247"/>
      <c r="G25" s="248"/>
      <c r="H25" s="248"/>
      <c r="I25" s="247"/>
      <c r="J25" s="248"/>
    </row>
    <row r="26" spans="1:10" ht="24" customHeight="1">
      <c r="A26" s="524" t="s">
        <v>103</v>
      </c>
      <c r="B26" s="524"/>
      <c r="C26" s="524"/>
      <c r="D26" s="524"/>
      <c r="E26" s="243"/>
      <c r="F26" s="254">
        <v>0</v>
      </c>
      <c r="G26" s="248"/>
      <c r="H26" s="248"/>
      <c r="I26" s="254"/>
      <c r="J26" s="248"/>
    </row>
    <row r="27" spans="1:10" ht="32.25" customHeight="1" thickBot="1">
      <c r="A27" s="525" t="s">
        <v>81</v>
      </c>
      <c r="B27" s="525"/>
      <c r="C27" s="525"/>
      <c r="D27" s="525"/>
      <c r="E27" s="43"/>
      <c r="F27" s="250"/>
      <c r="G27" s="104">
        <f>SUM(F24:F26)</f>
        <v>0</v>
      </c>
      <c r="H27" s="250"/>
      <c r="I27" s="250"/>
      <c r="J27" s="104">
        <f>SUM(I23:I26)</f>
        <v>0</v>
      </c>
    </row>
    <row r="28" spans="1:10" ht="9" customHeight="1" thickTop="1">
      <c r="A28" s="518"/>
      <c r="B28" s="518"/>
      <c r="C28" s="518"/>
      <c r="D28" s="518"/>
      <c r="E28" s="43"/>
      <c r="F28" s="100"/>
      <c r="G28" s="100"/>
      <c r="H28" s="250"/>
      <c r="I28" s="100"/>
      <c r="J28" s="100"/>
    </row>
    <row r="29" spans="1:10" ht="30.75" customHeight="1">
      <c r="A29" s="522" t="s">
        <v>96</v>
      </c>
      <c r="B29" s="522"/>
      <c r="C29" s="522"/>
      <c r="D29" s="522"/>
      <c r="E29" s="43"/>
      <c r="F29" s="100"/>
      <c r="G29" s="100"/>
      <c r="H29" s="250"/>
      <c r="I29" s="100"/>
      <c r="J29" s="100"/>
    </row>
    <row r="30" spans="1:10" ht="19.5" customHeight="1">
      <c r="A30" s="524" t="s">
        <v>241</v>
      </c>
      <c r="B30" s="524"/>
      <c r="C30" s="524"/>
      <c r="D30" s="524"/>
      <c r="E30" s="43"/>
      <c r="F30" s="255"/>
      <c r="G30" s="100"/>
      <c r="H30" s="250"/>
      <c r="I30" s="99"/>
      <c r="J30" s="100"/>
    </row>
    <row r="31" spans="1:10" ht="19.5" customHeight="1">
      <c r="A31" s="524" t="s">
        <v>242</v>
      </c>
      <c r="B31" s="524"/>
      <c r="C31" s="524"/>
      <c r="D31" s="524"/>
      <c r="E31" s="43"/>
      <c r="F31" s="256"/>
      <c r="G31" s="100"/>
      <c r="H31" s="250"/>
      <c r="I31" s="99"/>
      <c r="J31" s="100"/>
    </row>
    <row r="32" spans="1:10" ht="19.5" customHeight="1" hidden="1">
      <c r="A32" s="524" t="s">
        <v>243</v>
      </c>
      <c r="B32" s="524"/>
      <c r="C32" s="524"/>
      <c r="D32" s="524"/>
      <c r="E32" s="43"/>
      <c r="F32" s="252"/>
      <c r="G32" s="100"/>
      <c r="H32" s="250"/>
      <c r="I32" s="99"/>
      <c r="J32" s="100"/>
    </row>
    <row r="33" spans="1:10" ht="19.5" customHeight="1">
      <c r="A33" s="524" t="s">
        <v>110</v>
      </c>
      <c r="B33" s="524"/>
      <c r="C33" s="524"/>
      <c r="D33" s="524"/>
      <c r="E33" s="43"/>
      <c r="F33" s="99"/>
      <c r="G33" s="100"/>
      <c r="H33" s="250"/>
      <c r="I33" s="99"/>
      <c r="J33" s="100"/>
    </row>
    <row r="34" spans="1:10" ht="19.5" customHeight="1" hidden="1">
      <c r="A34" s="524" t="s">
        <v>244</v>
      </c>
      <c r="B34" s="524"/>
      <c r="C34" s="524"/>
      <c r="D34" s="524"/>
      <c r="E34" s="43"/>
      <c r="F34" s="252"/>
      <c r="G34" s="100"/>
      <c r="H34" s="250"/>
      <c r="I34" s="99"/>
      <c r="J34" s="100"/>
    </row>
    <row r="35" spans="1:10" ht="19.5" customHeight="1" hidden="1">
      <c r="A35" s="524" t="s">
        <v>109</v>
      </c>
      <c r="B35" s="524"/>
      <c r="C35" s="524"/>
      <c r="D35" s="524"/>
      <c r="E35" s="43"/>
      <c r="F35" s="252"/>
      <c r="G35" s="100"/>
      <c r="H35" s="250"/>
      <c r="I35" s="99"/>
      <c r="J35" s="100"/>
    </row>
    <row r="36" spans="1:10" ht="19.5" customHeight="1">
      <c r="A36" s="524" t="s">
        <v>115</v>
      </c>
      <c r="B36" s="524"/>
      <c r="C36" s="524"/>
      <c r="D36" s="524"/>
      <c r="E36" s="43"/>
      <c r="F36" s="99"/>
      <c r="G36" s="100"/>
      <c r="H36" s="250"/>
      <c r="I36" s="99"/>
      <c r="J36" s="100"/>
    </row>
    <row r="37" spans="1:10" ht="19.5" customHeight="1">
      <c r="A37" s="524" t="s">
        <v>108</v>
      </c>
      <c r="B37" s="524"/>
      <c r="C37" s="524"/>
      <c r="D37" s="524"/>
      <c r="E37" s="43"/>
      <c r="F37" s="255"/>
      <c r="G37" s="100"/>
      <c r="H37" s="250"/>
      <c r="I37" s="99"/>
      <c r="J37" s="100"/>
    </row>
    <row r="38" spans="1:10" ht="19.5" customHeight="1">
      <c r="A38" s="524" t="s">
        <v>104</v>
      </c>
      <c r="B38" s="524"/>
      <c r="C38" s="524"/>
      <c r="D38" s="524"/>
      <c r="E38" s="43"/>
      <c r="F38" s="210"/>
      <c r="G38" s="100"/>
      <c r="H38" s="250"/>
      <c r="I38" s="210"/>
      <c r="J38" s="100"/>
    </row>
    <row r="39" spans="1:10" ht="29.25" customHeight="1" thickBot="1">
      <c r="A39" s="525" t="s">
        <v>98</v>
      </c>
      <c r="B39" s="525"/>
      <c r="C39" s="525"/>
      <c r="D39" s="525"/>
      <c r="E39" s="43"/>
      <c r="F39" s="100"/>
      <c r="G39" s="104">
        <f>SUM(F30:F38)</f>
        <v>0</v>
      </c>
      <c r="H39" s="250"/>
      <c r="I39" s="100"/>
      <c r="J39" s="104">
        <f>SUM(I30:I38)</f>
        <v>0</v>
      </c>
    </row>
    <row r="40" spans="1:10" ht="10.5" customHeight="1" thickTop="1">
      <c r="A40" s="518"/>
      <c r="B40" s="518"/>
      <c r="C40" s="518"/>
      <c r="D40" s="518"/>
      <c r="E40" s="43"/>
      <c r="F40" s="100"/>
      <c r="G40" s="100"/>
      <c r="H40" s="250"/>
      <c r="I40" s="100"/>
      <c r="J40" s="100"/>
    </row>
    <row r="41" spans="1:10" ht="19.5" customHeight="1" thickBot="1">
      <c r="A41" s="522" t="s">
        <v>82</v>
      </c>
      <c r="B41" s="522"/>
      <c r="C41" s="522"/>
      <c r="D41" s="522"/>
      <c r="E41" s="42"/>
      <c r="F41" s="257"/>
      <c r="G41" s="258">
        <f>G39+G27+G20</f>
        <v>0</v>
      </c>
      <c r="H41" s="253"/>
      <c r="I41" s="257"/>
      <c r="J41" s="258">
        <f>J39+J27+J20</f>
        <v>0</v>
      </c>
    </row>
    <row r="42" spans="1:12" ht="39" customHeight="1">
      <c r="A42" s="529" t="s">
        <v>83</v>
      </c>
      <c r="B42" s="529"/>
      <c r="C42" s="529"/>
      <c r="D42" s="529"/>
      <c r="E42" s="42"/>
      <c r="F42" s="259">
        <f>I44</f>
        <v>0</v>
      </c>
      <c r="G42" s="260"/>
      <c r="H42" s="253"/>
      <c r="I42" s="259"/>
      <c r="J42" s="261"/>
      <c r="L42" s="259"/>
    </row>
    <row r="43" spans="1:12" ht="9.75" customHeight="1">
      <c r="A43" s="518"/>
      <c r="B43" s="518"/>
      <c r="C43" s="518"/>
      <c r="D43" s="518"/>
      <c r="E43" s="243"/>
      <c r="F43" s="246"/>
      <c r="G43" s="262"/>
      <c r="H43" s="248"/>
      <c r="I43" s="246"/>
      <c r="J43" s="246"/>
      <c r="L43" s="246"/>
    </row>
    <row r="44" spans="1:12" ht="34.5" customHeight="1">
      <c r="A44" s="522" t="s">
        <v>84</v>
      </c>
      <c r="B44" s="522"/>
      <c r="C44" s="522"/>
      <c r="D44" s="522"/>
      <c r="E44" s="42"/>
      <c r="F44" s="259">
        <f>G41+F42</f>
        <v>0</v>
      </c>
      <c r="G44" s="263"/>
      <c r="H44" s="253"/>
      <c r="I44" s="259">
        <f>J41+I42</f>
        <v>0</v>
      </c>
      <c r="J44" s="264"/>
      <c r="L44" s="259"/>
    </row>
    <row r="45" spans="1:8" ht="15.75">
      <c r="A45" s="241"/>
      <c r="B45" s="241"/>
      <c r="C45" s="241"/>
      <c r="D45" s="42"/>
      <c r="E45" s="42"/>
      <c r="F45" s="259"/>
      <c r="G45" s="265"/>
      <c r="H45" s="253"/>
    </row>
    <row r="46" spans="1:8" ht="15.75">
      <c r="A46" s="241"/>
      <c r="B46" s="241"/>
      <c r="C46" s="241"/>
      <c r="D46" s="42"/>
      <c r="E46" s="42"/>
      <c r="F46" s="259"/>
      <c r="G46" s="265"/>
      <c r="H46" s="253"/>
    </row>
    <row r="47" spans="1:10" ht="16.5" customHeight="1">
      <c r="A47" s="241"/>
      <c r="B47" s="241"/>
      <c r="C47" s="489" t="str">
        <f>ბალანსი!B50</f>
        <v>Dgeneraluri direqtori</v>
      </c>
      <c r="D47" s="489"/>
      <c r="E47" s="266"/>
      <c r="F47" s="526">
        <f>ბალანსი!G50</f>
        <v>0</v>
      </c>
      <c r="G47" s="526"/>
      <c r="H47" s="526"/>
      <c r="I47" s="526"/>
      <c r="J47" s="526"/>
    </row>
    <row r="48" spans="1:10" ht="16.5" customHeight="1">
      <c r="A48" s="241"/>
      <c r="B48" s="241"/>
      <c r="C48" s="241"/>
      <c r="D48" s="267"/>
      <c r="E48" s="37"/>
      <c r="F48" s="527"/>
      <c r="G48" s="527"/>
      <c r="H48" s="527"/>
      <c r="I48" s="527"/>
      <c r="J48" s="527"/>
    </row>
    <row r="49" spans="1:10" ht="15" customHeight="1">
      <c r="A49" s="241"/>
      <c r="B49" s="241"/>
      <c r="C49" s="241"/>
      <c r="D49" s="267"/>
      <c r="E49" s="37"/>
      <c r="F49" s="527"/>
      <c r="G49" s="527"/>
      <c r="H49" s="527"/>
      <c r="I49" s="527"/>
      <c r="J49" s="527"/>
    </row>
    <row r="50" spans="1:10" ht="16.5" customHeight="1">
      <c r="A50" s="241"/>
      <c r="B50" s="241"/>
      <c r="C50" s="528" t="s">
        <v>245</v>
      </c>
      <c r="D50" s="528"/>
      <c r="E50" s="37"/>
      <c r="F50" s="526">
        <f>ბალანსი!G55</f>
        <v>0</v>
      </c>
      <c r="G50" s="526"/>
      <c r="H50" s="526"/>
      <c r="I50" s="526"/>
      <c r="J50" s="526"/>
    </row>
    <row r="51" spans="1:8" ht="13.5" customHeight="1">
      <c r="A51" s="241"/>
      <c r="B51" s="241"/>
      <c r="C51" s="241"/>
      <c r="D51" s="268" t="s">
        <v>64</v>
      </c>
      <c r="E51" s="266"/>
      <c r="F51" s="269"/>
      <c r="G51" s="269" t="s">
        <v>6</v>
      </c>
      <c r="H51" s="266"/>
    </row>
    <row r="52" spans="4:8" ht="12.75">
      <c r="D52" s="44"/>
      <c r="E52" s="44"/>
      <c r="F52" s="64"/>
      <c r="G52" s="64"/>
      <c r="H52" s="44"/>
    </row>
    <row r="53" spans="4:8" ht="12.75">
      <c r="D53" s="44"/>
      <c r="E53" s="44"/>
      <c r="F53" s="64"/>
      <c r="G53" s="64"/>
      <c r="H53" s="44"/>
    </row>
    <row r="54" spans="4:8" ht="12.75">
      <c r="D54" s="44"/>
      <c r="E54" s="44"/>
      <c r="F54" s="64"/>
      <c r="G54" s="64"/>
      <c r="H54" s="44"/>
    </row>
    <row r="55" spans="4:8" ht="12.75">
      <c r="D55" s="44"/>
      <c r="E55" s="44"/>
      <c r="F55" s="64"/>
      <c r="G55" s="64"/>
      <c r="H55" s="44"/>
    </row>
  </sheetData>
  <sheetProtection/>
  <mergeCells count="54">
    <mergeCell ref="F47:J47"/>
    <mergeCell ref="F48:J48"/>
    <mergeCell ref="F49:J49"/>
    <mergeCell ref="C50:D50"/>
    <mergeCell ref="F50:J50"/>
    <mergeCell ref="A36:D36"/>
    <mergeCell ref="A40:D40"/>
    <mergeCell ref="A41:D41"/>
    <mergeCell ref="A42:D42"/>
    <mergeCell ref="A43:D43"/>
    <mergeCell ref="A44:D44"/>
    <mergeCell ref="C47:D47"/>
    <mergeCell ref="A33:D33"/>
    <mergeCell ref="A34:D34"/>
    <mergeCell ref="A35:D35"/>
    <mergeCell ref="A37:D37"/>
    <mergeCell ref="A38:D38"/>
    <mergeCell ref="A39:D39"/>
    <mergeCell ref="A27:D27"/>
    <mergeCell ref="A28:D28"/>
    <mergeCell ref="A29:D29"/>
    <mergeCell ref="A30:D30"/>
    <mergeCell ref="A31:D31"/>
    <mergeCell ref="A32:D32"/>
    <mergeCell ref="A20:D20"/>
    <mergeCell ref="A22:D22"/>
    <mergeCell ref="A23:D23"/>
    <mergeCell ref="A24:D24"/>
    <mergeCell ref="A25:D25"/>
    <mergeCell ref="A26:D26"/>
    <mergeCell ref="A14:D14"/>
    <mergeCell ref="A15:D15"/>
    <mergeCell ref="A16:D16"/>
    <mergeCell ref="A17:D17"/>
    <mergeCell ref="A18:D18"/>
    <mergeCell ref="A19:D19"/>
    <mergeCell ref="A10:D10"/>
    <mergeCell ref="A11:D11"/>
    <mergeCell ref="F11:G11"/>
    <mergeCell ref="I11:J11"/>
    <mergeCell ref="A12:D12"/>
    <mergeCell ref="A13:D13"/>
    <mergeCell ref="A6:C6"/>
    <mergeCell ref="D6:H6"/>
    <mergeCell ref="A7:B7"/>
    <mergeCell ref="C7:H7"/>
    <mergeCell ref="A8:B8"/>
    <mergeCell ref="C8:H8"/>
    <mergeCell ref="A1:J1"/>
    <mergeCell ref="A2:J2"/>
    <mergeCell ref="A3:J3"/>
    <mergeCell ref="A4:J4"/>
    <mergeCell ref="A5:C5"/>
    <mergeCell ref="D5:H5"/>
  </mergeCells>
  <printOptions/>
  <pageMargins left="0.75" right="0.26" top="0.32" bottom="0.32" header="0.25" footer="0.2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AF47"/>
  <sheetViews>
    <sheetView view="pageBreakPreview" zoomScale="110" zoomScaleSheetLayoutView="110" zoomScalePageLayoutView="0" workbookViewId="0" topLeftCell="A4">
      <selection activeCell="A12" sqref="A12:O12"/>
    </sheetView>
  </sheetViews>
  <sheetFormatPr defaultColWidth="9.140625" defaultRowHeight="12.75"/>
  <cols>
    <col min="1" max="1" width="4.421875" style="1" customWidth="1"/>
    <col min="2" max="10" width="3.421875" style="1" customWidth="1"/>
    <col min="11" max="18" width="3.7109375" style="1" customWidth="1"/>
    <col min="19" max="20" width="3.421875" style="1" customWidth="1"/>
    <col min="21" max="21" width="3.8515625" style="1" customWidth="1"/>
    <col min="22" max="22" width="3.57421875" style="1" customWidth="1"/>
    <col min="23" max="23" width="3.8515625" style="1" customWidth="1"/>
    <col min="24" max="25" width="3.421875" style="1" customWidth="1"/>
    <col min="26" max="26" width="3.7109375" style="1" customWidth="1"/>
    <col min="27" max="31" width="3.140625" style="1" customWidth="1"/>
    <col min="32" max="32" width="16.421875" style="1" customWidth="1"/>
    <col min="33" max="34" width="4.00390625" style="1" customWidth="1"/>
    <col min="35" max="16384" width="9.140625" style="1" customWidth="1"/>
  </cols>
  <sheetData>
    <row r="1" ht="9" customHeight="1"/>
    <row r="2" spans="1:31" ht="18" customHeight="1">
      <c r="A2" s="294" t="s">
        <v>174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</row>
    <row r="3" spans="4:24" ht="15.75" customHeight="1" thickBot="1"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30" ht="21" customHeight="1" thickBot="1">
      <c r="A4" s="376" t="s">
        <v>166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80" t="s">
        <v>151</v>
      </c>
      <c r="V4" s="380"/>
      <c r="W4" s="380"/>
      <c r="X4" s="380"/>
      <c r="Y4" s="380"/>
      <c r="Z4" s="380"/>
      <c r="AA4" s="380"/>
      <c r="AB4" s="380"/>
      <c r="AC4" s="380"/>
      <c r="AD4" s="381"/>
    </row>
    <row r="5" spans="1:30" ht="22.5" customHeight="1" thickBot="1">
      <c r="A5" s="373" t="s">
        <v>152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78"/>
      <c r="V5" s="378"/>
      <c r="W5" s="378"/>
      <c r="X5" s="378"/>
      <c r="Y5" s="379"/>
      <c r="Z5" s="121">
        <v>16</v>
      </c>
      <c r="AA5" s="343"/>
      <c r="AB5" s="344"/>
      <c r="AC5" s="344"/>
      <c r="AD5" s="345"/>
    </row>
    <row r="6" spans="1:32" ht="42.75" customHeight="1" thickBot="1">
      <c r="A6" s="317" t="s">
        <v>153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119">
        <v>17</v>
      </c>
      <c r="V6" s="311"/>
      <c r="W6" s="312"/>
      <c r="X6" s="312"/>
      <c r="Y6" s="313"/>
      <c r="Z6" s="382"/>
      <c r="AA6" s="383"/>
      <c r="AB6" s="383"/>
      <c r="AC6" s="383"/>
      <c r="AD6" s="384"/>
      <c r="AF6" s="66"/>
    </row>
    <row r="7" spans="1:32" ht="38.25" customHeight="1" thickBot="1">
      <c r="A7" s="317" t="s">
        <v>154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37"/>
      <c r="V7" s="338"/>
      <c r="W7" s="338"/>
      <c r="X7" s="338"/>
      <c r="Y7" s="339"/>
      <c r="Z7" s="123">
        <v>18</v>
      </c>
      <c r="AA7" s="346"/>
      <c r="AB7" s="347"/>
      <c r="AC7" s="347"/>
      <c r="AD7" s="348"/>
      <c r="AF7" s="66"/>
    </row>
    <row r="8" spans="1:30" ht="30" customHeight="1" thickBot="1">
      <c r="A8" s="349" t="s">
        <v>155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52"/>
      <c r="Q8" s="352"/>
      <c r="R8" s="352"/>
      <c r="S8" s="352"/>
      <c r="T8" s="353"/>
      <c r="U8" s="119">
        <v>19</v>
      </c>
      <c r="V8" s="311"/>
      <c r="W8" s="312"/>
      <c r="X8" s="312"/>
      <c r="Y8" s="313"/>
      <c r="Z8" s="308"/>
      <c r="AA8" s="309"/>
      <c r="AB8" s="309"/>
      <c r="AC8" s="309"/>
      <c r="AD8" s="310"/>
    </row>
    <row r="9" spans="1:30" ht="30" customHeight="1" thickBot="1">
      <c r="A9" s="314" t="s">
        <v>251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6"/>
      <c r="P9" s="131">
        <v>20</v>
      </c>
      <c r="Q9" s="320"/>
      <c r="R9" s="320"/>
      <c r="S9" s="320"/>
      <c r="T9" s="321"/>
      <c r="U9" s="328"/>
      <c r="V9" s="329"/>
      <c r="W9" s="329"/>
      <c r="X9" s="329"/>
      <c r="Y9" s="329"/>
      <c r="Z9" s="329"/>
      <c r="AA9" s="329"/>
      <c r="AB9" s="329"/>
      <c r="AC9" s="329"/>
      <c r="AD9" s="330"/>
    </row>
    <row r="10" spans="1:30" ht="30" customHeight="1" thickBot="1">
      <c r="A10" s="314" t="s">
        <v>156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6"/>
      <c r="P10" s="131">
        <v>21</v>
      </c>
      <c r="Q10" s="320"/>
      <c r="R10" s="320"/>
      <c r="S10" s="320"/>
      <c r="T10" s="321"/>
      <c r="U10" s="331"/>
      <c r="V10" s="332"/>
      <c r="W10" s="332"/>
      <c r="X10" s="332"/>
      <c r="Y10" s="332"/>
      <c r="Z10" s="332"/>
      <c r="AA10" s="332"/>
      <c r="AB10" s="332"/>
      <c r="AC10" s="332"/>
      <c r="AD10" s="333"/>
    </row>
    <row r="11" spans="1:32" ht="33.75" customHeight="1" thickBot="1">
      <c r="A11" s="314" t="s">
        <v>250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6"/>
      <c r="P11" s="131">
        <v>22</v>
      </c>
      <c r="Q11" s="320"/>
      <c r="R11" s="320"/>
      <c r="S11" s="320"/>
      <c r="T11" s="321"/>
      <c r="U11" s="331"/>
      <c r="V11" s="332"/>
      <c r="W11" s="332"/>
      <c r="X11" s="332"/>
      <c r="Y11" s="332"/>
      <c r="Z11" s="332"/>
      <c r="AA11" s="332"/>
      <c r="AB11" s="332"/>
      <c r="AC11" s="332"/>
      <c r="AD11" s="333"/>
      <c r="AF11" s="66"/>
    </row>
    <row r="12" spans="1:30" ht="33.75" customHeight="1" thickBot="1">
      <c r="A12" s="314" t="s">
        <v>161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6"/>
      <c r="P12" s="131">
        <v>23</v>
      </c>
      <c r="Q12" s="320"/>
      <c r="R12" s="320"/>
      <c r="S12" s="320"/>
      <c r="T12" s="321"/>
      <c r="U12" s="331"/>
      <c r="V12" s="332"/>
      <c r="W12" s="332"/>
      <c r="X12" s="332"/>
      <c r="Y12" s="332"/>
      <c r="Z12" s="332"/>
      <c r="AA12" s="332"/>
      <c r="AB12" s="332"/>
      <c r="AC12" s="332"/>
      <c r="AD12" s="333"/>
    </row>
    <row r="13" spans="1:30" ht="28.5" customHeight="1" thickBot="1">
      <c r="A13" s="314" t="s">
        <v>157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6"/>
      <c r="P13" s="131">
        <v>24</v>
      </c>
      <c r="Q13" s="320"/>
      <c r="R13" s="320"/>
      <c r="S13" s="320"/>
      <c r="T13" s="321"/>
      <c r="U13" s="331"/>
      <c r="V13" s="332"/>
      <c r="W13" s="332"/>
      <c r="X13" s="332"/>
      <c r="Y13" s="332"/>
      <c r="Z13" s="332"/>
      <c r="AA13" s="332"/>
      <c r="AB13" s="332"/>
      <c r="AC13" s="332"/>
      <c r="AD13" s="333"/>
    </row>
    <row r="14" spans="1:30" ht="29.25" customHeight="1" thickBot="1">
      <c r="A14" s="314" t="s">
        <v>158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6"/>
      <c r="P14" s="131">
        <v>25</v>
      </c>
      <c r="Q14" s="320"/>
      <c r="R14" s="320"/>
      <c r="S14" s="320"/>
      <c r="T14" s="321"/>
      <c r="U14" s="331"/>
      <c r="V14" s="332"/>
      <c r="W14" s="332"/>
      <c r="X14" s="332"/>
      <c r="Y14" s="332"/>
      <c r="Z14" s="332"/>
      <c r="AA14" s="332"/>
      <c r="AB14" s="332"/>
      <c r="AC14" s="332"/>
      <c r="AD14" s="333"/>
    </row>
    <row r="15" spans="1:30" ht="33.75" customHeight="1" thickBot="1">
      <c r="A15" s="314" t="s">
        <v>159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6"/>
      <c r="P15" s="131">
        <v>26</v>
      </c>
      <c r="Q15" s="320"/>
      <c r="R15" s="320"/>
      <c r="S15" s="320"/>
      <c r="T15" s="321"/>
      <c r="U15" s="331"/>
      <c r="V15" s="332"/>
      <c r="W15" s="332"/>
      <c r="X15" s="332"/>
      <c r="Y15" s="332"/>
      <c r="Z15" s="332"/>
      <c r="AA15" s="332"/>
      <c r="AB15" s="332"/>
      <c r="AC15" s="332"/>
      <c r="AD15" s="333"/>
    </row>
    <row r="16" spans="1:30" ht="33.75" customHeight="1" thickBot="1">
      <c r="A16" s="314" t="s">
        <v>162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6"/>
      <c r="P16" s="131">
        <v>27</v>
      </c>
      <c r="Q16" s="320"/>
      <c r="R16" s="320"/>
      <c r="S16" s="320"/>
      <c r="T16" s="321"/>
      <c r="U16" s="331"/>
      <c r="V16" s="332"/>
      <c r="W16" s="332"/>
      <c r="X16" s="332"/>
      <c r="Y16" s="332"/>
      <c r="Z16" s="332"/>
      <c r="AA16" s="332"/>
      <c r="AB16" s="332"/>
      <c r="AC16" s="332"/>
      <c r="AD16" s="333"/>
    </row>
    <row r="17" spans="1:30" ht="33.75" customHeight="1" thickBot="1">
      <c r="A17" s="314" t="s">
        <v>160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6"/>
      <c r="P17" s="131">
        <v>28</v>
      </c>
      <c r="Q17" s="320"/>
      <c r="R17" s="320"/>
      <c r="S17" s="320"/>
      <c r="T17" s="321"/>
      <c r="U17" s="331"/>
      <c r="V17" s="332"/>
      <c r="W17" s="332"/>
      <c r="X17" s="332"/>
      <c r="Y17" s="332"/>
      <c r="Z17" s="332"/>
      <c r="AA17" s="332"/>
      <c r="AB17" s="332"/>
      <c r="AC17" s="332"/>
      <c r="AD17" s="333"/>
    </row>
    <row r="18" spans="1:30" ht="33.75" customHeight="1" thickBot="1">
      <c r="A18" s="314" t="s">
        <v>163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6"/>
      <c r="P18" s="131">
        <v>29</v>
      </c>
      <c r="Q18" s="320"/>
      <c r="R18" s="320"/>
      <c r="S18" s="320"/>
      <c r="T18" s="321"/>
      <c r="U18" s="334"/>
      <c r="V18" s="335"/>
      <c r="W18" s="335"/>
      <c r="X18" s="335"/>
      <c r="Y18" s="335"/>
      <c r="Z18" s="335"/>
      <c r="AA18" s="335"/>
      <c r="AB18" s="335"/>
      <c r="AC18" s="335"/>
      <c r="AD18" s="336"/>
    </row>
    <row r="19" spans="1:32" ht="25.5" customHeight="1" thickBot="1">
      <c r="A19" s="349" t="s">
        <v>164</v>
      </c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50"/>
      <c r="Q19" s="350"/>
      <c r="R19" s="350"/>
      <c r="S19" s="350"/>
      <c r="T19" s="351"/>
      <c r="U19" s="119">
        <v>30</v>
      </c>
      <c r="V19" s="311">
        <f>V6+V8</f>
        <v>0</v>
      </c>
      <c r="W19" s="312"/>
      <c r="X19" s="312"/>
      <c r="Y19" s="313"/>
      <c r="Z19" s="119">
        <v>31</v>
      </c>
      <c r="AA19" s="340">
        <f>AA5+AA7</f>
        <v>0</v>
      </c>
      <c r="AB19" s="341"/>
      <c r="AC19" s="341"/>
      <c r="AD19" s="342"/>
      <c r="AF19" s="66"/>
    </row>
    <row r="20" spans="1:32" ht="30" customHeight="1" thickBot="1">
      <c r="A20" s="317" t="s">
        <v>165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9"/>
      <c r="U20" s="337"/>
      <c r="V20" s="338"/>
      <c r="W20" s="338"/>
      <c r="X20" s="338"/>
      <c r="Y20" s="339"/>
      <c r="Z20" s="121">
        <v>32</v>
      </c>
      <c r="AA20" s="340"/>
      <c r="AB20" s="341"/>
      <c r="AC20" s="341"/>
      <c r="AD20" s="342"/>
      <c r="AF20" s="66"/>
    </row>
    <row r="21" spans="1:32" ht="20.25" customHeight="1" thickBot="1">
      <c r="A21" s="317" t="s">
        <v>167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9"/>
      <c r="U21" s="119">
        <v>33</v>
      </c>
      <c r="V21" s="322">
        <f>V19-AA19</f>
        <v>0</v>
      </c>
      <c r="W21" s="323"/>
      <c r="X21" s="323"/>
      <c r="Y21" s="324"/>
      <c r="Z21" s="328"/>
      <c r="AA21" s="329"/>
      <c r="AB21" s="329"/>
      <c r="AC21" s="329"/>
      <c r="AD21" s="330"/>
      <c r="AF21" s="66"/>
    </row>
    <row r="22" spans="1:32" ht="29.25" customHeight="1" thickBot="1">
      <c r="A22" s="317" t="s">
        <v>168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9"/>
      <c r="U22" s="119">
        <v>34</v>
      </c>
      <c r="V22" s="325"/>
      <c r="W22" s="326"/>
      <c r="X22" s="326"/>
      <c r="Y22" s="327"/>
      <c r="Z22" s="331"/>
      <c r="AA22" s="332"/>
      <c r="AB22" s="332"/>
      <c r="AC22" s="332"/>
      <c r="AD22" s="333"/>
      <c r="AF22" s="66"/>
    </row>
    <row r="23" spans="1:32" ht="29.25" customHeight="1" thickBot="1">
      <c r="A23" s="317" t="s">
        <v>169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9"/>
      <c r="U23" s="119">
        <v>35</v>
      </c>
      <c r="V23" s="311">
        <f>'ფინანსური ცხრილი'!D11</f>
        <v>0</v>
      </c>
      <c r="W23" s="312"/>
      <c r="X23" s="312"/>
      <c r="Y23" s="313"/>
      <c r="Z23" s="334"/>
      <c r="AA23" s="335"/>
      <c r="AB23" s="335"/>
      <c r="AC23" s="335"/>
      <c r="AD23" s="336"/>
      <c r="AF23" s="66"/>
    </row>
    <row r="24" spans="1:32" ht="29.25" customHeight="1" thickBot="1">
      <c r="A24" s="317" t="s">
        <v>170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57"/>
      <c r="V24" s="358"/>
      <c r="W24" s="358"/>
      <c r="X24" s="358"/>
      <c r="Y24" s="359"/>
      <c r="Z24" s="119">
        <v>36</v>
      </c>
      <c r="AA24" s="340">
        <v>0</v>
      </c>
      <c r="AB24" s="341"/>
      <c r="AC24" s="341"/>
      <c r="AD24" s="342"/>
      <c r="AF24" s="66"/>
    </row>
    <row r="25" spans="1:32" ht="29.25" customHeight="1" thickBot="1">
      <c r="A25" s="363" t="s">
        <v>68</v>
      </c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0"/>
      <c r="V25" s="361"/>
      <c r="W25" s="361"/>
      <c r="X25" s="361"/>
      <c r="Y25" s="362"/>
      <c r="Z25" s="119">
        <v>37</v>
      </c>
      <c r="AA25" s="340">
        <f>AA24*15%</f>
        <v>0</v>
      </c>
      <c r="AB25" s="341"/>
      <c r="AC25" s="341"/>
      <c r="AD25" s="342"/>
      <c r="AF25" s="66"/>
    </row>
    <row r="26" spans="1:32" ht="36.75" customHeight="1" thickBot="1">
      <c r="A26" s="317" t="s">
        <v>171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9"/>
      <c r="U26" s="119">
        <v>38</v>
      </c>
      <c r="V26" s="365"/>
      <c r="W26" s="366"/>
      <c r="X26" s="366"/>
      <c r="Y26" s="367"/>
      <c r="Z26" s="357"/>
      <c r="AA26" s="358"/>
      <c r="AB26" s="358"/>
      <c r="AC26" s="358"/>
      <c r="AD26" s="359"/>
      <c r="AF26" s="66"/>
    </row>
    <row r="27" spans="1:32" ht="29.25" customHeight="1" thickBot="1">
      <c r="A27" s="317" t="s">
        <v>172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9"/>
      <c r="U27" s="119">
        <v>39</v>
      </c>
      <c r="V27" s="325"/>
      <c r="W27" s="326"/>
      <c r="X27" s="326"/>
      <c r="Y27" s="327"/>
      <c r="Z27" s="360"/>
      <c r="AA27" s="361"/>
      <c r="AB27" s="361"/>
      <c r="AC27" s="361"/>
      <c r="AD27" s="362"/>
      <c r="AF27" s="132"/>
    </row>
    <row r="28" spans="1:32" ht="29.25" customHeight="1" thickBot="1">
      <c r="A28" s="354" t="s">
        <v>173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6"/>
      <c r="U28" s="368"/>
      <c r="V28" s="368"/>
      <c r="W28" s="368"/>
      <c r="X28" s="368"/>
      <c r="Y28" s="369"/>
      <c r="Z28" s="119">
        <v>40</v>
      </c>
      <c r="AA28" s="340">
        <f>AA25-V26</f>
        <v>0</v>
      </c>
      <c r="AB28" s="341"/>
      <c r="AC28" s="341"/>
      <c r="AD28" s="342"/>
      <c r="AF28" s="133"/>
    </row>
    <row r="29" spans="1:32" ht="27" customHeight="1">
      <c r="A29" s="370"/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2"/>
      <c r="AF29" s="66"/>
    </row>
    <row r="30" spans="1:32" ht="36" customHeight="1" thickBot="1">
      <c r="A30" s="385" t="s">
        <v>178</v>
      </c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  <c r="AD30" s="387"/>
      <c r="AF30" s="66"/>
    </row>
    <row r="31" spans="1:32" ht="29.25" customHeight="1" thickBot="1">
      <c r="A31" s="119">
        <v>41</v>
      </c>
      <c r="B31" s="388" t="s">
        <v>175</v>
      </c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94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6"/>
      <c r="AF31" s="66"/>
    </row>
    <row r="32" spans="1:30" ht="28.5" customHeight="1" thickBot="1">
      <c r="A32" s="122">
        <v>42</v>
      </c>
      <c r="B32" s="388" t="s">
        <v>176</v>
      </c>
      <c r="C32" s="389"/>
      <c r="D32" s="389"/>
      <c r="E32" s="389"/>
      <c r="F32" s="389"/>
      <c r="G32" s="389"/>
      <c r="H32" s="389"/>
      <c r="I32" s="389"/>
      <c r="J32" s="389"/>
      <c r="K32" s="390"/>
      <c r="L32" s="390"/>
      <c r="M32" s="390"/>
      <c r="N32" s="390"/>
      <c r="O32" s="390"/>
      <c r="P32" s="390"/>
      <c r="Q32" s="390"/>
      <c r="R32" s="391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3"/>
    </row>
    <row r="33" spans="1:30" ht="20.25" customHeight="1" thickBot="1">
      <c r="A33" s="119">
        <v>43</v>
      </c>
      <c r="B33" s="388" t="s">
        <v>177</v>
      </c>
      <c r="C33" s="389"/>
      <c r="D33" s="389"/>
      <c r="E33" s="389"/>
      <c r="F33" s="389"/>
      <c r="G33" s="389"/>
      <c r="H33" s="389"/>
      <c r="I33" s="389"/>
      <c r="J33" s="124"/>
      <c r="K33" s="125"/>
      <c r="L33" s="125"/>
      <c r="M33" s="125"/>
      <c r="N33" s="125"/>
      <c r="O33" s="125"/>
      <c r="P33" s="125"/>
      <c r="Q33" s="125"/>
      <c r="R33" s="126"/>
      <c r="S33" s="128"/>
      <c r="T33" s="128"/>
      <c r="U33" s="128"/>
      <c r="V33" s="128"/>
      <c r="W33" s="129"/>
      <c r="X33" s="129"/>
      <c r="Y33" s="129"/>
      <c r="Z33" s="129"/>
      <c r="AA33" s="129"/>
      <c r="AB33" s="129"/>
      <c r="AC33" s="129"/>
      <c r="AD33" s="130"/>
    </row>
    <row r="34" spans="1:30" ht="20.25" customHeight="1">
      <c r="A34" s="127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17"/>
      <c r="X34" s="117"/>
      <c r="Y34" s="117"/>
      <c r="Z34" s="117"/>
      <c r="AA34" s="117"/>
      <c r="AB34" s="117"/>
      <c r="AC34" s="117"/>
      <c r="AD34" s="11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spans="1:32" s="5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6"/>
    </row>
    <row r="45" spans="1:32" s="5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6"/>
    </row>
    <row r="46" spans="1:32" s="5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6"/>
    </row>
    <row r="47" spans="1:32" s="5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6"/>
    </row>
  </sheetData>
  <sheetProtection/>
  <mergeCells count="69">
    <mergeCell ref="A30:AD30"/>
    <mergeCell ref="B32:Q32"/>
    <mergeCell ref="B33:I33"/>
    <mergeCell ref="R32:AD32"/>
    <mergeCell ref="B31:Q31"/>
    <mergeCell ref="R31:AD31"/>
    <mergeCell ref="A2:AE2"/>
    <mergeCell ref="A5:T5"/>
    <mergeCell ref="A6:T6"/>
    <mergeCell ref="A7:T7"/>
    <mergeCell ref="A4:T4"/>
    <mergeCell ref="U5:Y5"/>
    <mergeCell ref="U4:AD4"/>
    <mergeCell ref="Z6:AD6"/>
    <mergeCell ref="V6:Y6"/>
    <mergeCell ref="U7:Y7"/>
    <mergeCell ref="A29:AD29"/>
    <mergeCell ref="A21:T21"/>
    <mergeCell ref="A22:T22"/>
    <mergeCell ref="A13:O13"/>
    <mergeCell ref="A14:O14"/>
    <mergeCell ref="A15:O15"/>
    <mergeCell ref="A16:O16"/>
    <mergeCell ref="A17:O17"/>
    <mergeCell ref="A18:O18"/>
    <mergeCell ref="AA28:AD28"/>
    <mergeCell ref="AA24:AD24"/>
    <mergeCell ref="AA25:AD25"/>
    <mergeCell ref="Z26:AD27"/>
    <mergeCell ref="V26:Y26"/>
    <mergeCell ref="V27:Y27"/>
    <mergeCell ref="U28:Y28"/>
    <mergeCell ref="A27:T27"/>
    <mergeCell ref="A28:T28"/>
    <mergeCell ref="U24:Y25"/>
    <mergeCell ref="A25:T25"/>
    <mergeCell ref="Q16:T16"/>
    <mergeCell ref="Q14:T14"/>
    <mergeCell ref="Q15:T15"/>
    <mergeCell ref="A26:T26"/>
    <mergeCell ref="A24:T24"/>
    <mergeCell ref="V23:Y23"/>
    <mergeCell ref="AA5:AD5"/>
    <mergeCell ref="AA7:AD7"/>
    <mergeCell ref="A20:T20"/>
    <mergeCell ref="A19:T19"/>
    <mergeCell ref="A10:O10"/>
    <mergeCell ref="A11:O11"/>
    <mergeCell ref="A12:O12"/>
    <mergeCell ref="A8:T8"/>
    <mergeCell ref="Q9:T9"/>
    <mergeCell ref="Q17:T17"/>
    <mergeCell ref="Q18:T18"/>
    <mergeCell ref="V19:Y19"/>
    <mergeCell ref="U9:AD18"/>
    <mergeCell ref="Z21:AD23"/>
    <mergeCell ref="U20:Y20"/>
    <mergeCell ref="AA20:AD20"/>
    <mergeCell ref="AA19:AD19"/>
    <mergeCell ref="Z8:AD8"/>
    <mergeCell ref="V8:Y8"/>
    <mergeCell ref="A9:O9"/>
    <mergeCell ref="A23:T23"/>
    <mergeCell ref="Q10:T10"/>
    <mergeCell ref="Q11:T11"/>
    <mergeCell ref="Q12:T12"/>
    <mergeCell ref="Q13:T13"/>
    <mergeCell ref="V21:Y21"/>
    <mergeCell ref="V22:Y22"/>
  </mergeCells>
  <printOptions/>
  <pageMargins left="0.55" right="0.27" top="0.28" bottom="0.4" header="0.18" footer="0.26"/>
  <pageSetup horizontalDpi="600" verticalDpi="6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6">
      <selection activeCell="D35" sqref="D35"/>
    </sheetView>
  </sheetViews>
  <sheetFormatPr defaultColWidth="9.140625" defaultRowHeight="12.75"/>
  <cols>
    <col min="1" max="1" width="9.140625" style="165" customWidth="1"/>
    <col min="2" max="2" width="35.421875" style="165" customWidth="1"/>
    <col min="3" max="4" width="14.7109375" style="161" customWidth="1"/>
    <col min="5" max="5" width="7.421875" style="161" customWidth="1"/>
    <col min="6" max="6" width="14.57421875" style="161" customWidth="1"/>
    <col min="7" max="7" width="19.28125" style="161" bestFit="1" customWidth="1"/>
    <col min="8" max="16384" width="9.140625" style="161" customWidth="1"/>
  </cols>
  <sheetData>
    <row r="1" spans="1:6" ht="18.75">
      <c r="A1" s="397" t="s">
        <v>252</v>
      </c>
      <c r="B1" s="397"/>
      <c r="C1" s="397"/>
      <c r="D1" s="397"/>
      <c r="E1" s="397"/>
      <c r="F1" s="397"/>
    </row>
    <row r="2" spans="1:6" ht="12.75">
      <c r="A2" s="398" t="s">
        <v>273</v>
      </c>
      <c r="B2" s="398"/>
      <c r="C2" s="398"/>
      <c r="D2" s="398"/>
      <c r="E2" s="398"/>
      <c r="F2" s="398"/>
    </row>
    <row r="3" ht="12.75">
      <c r="F3" s="161" t="s">
        <v>247</v>
      </c>
    </row>
    <row r="4" ht="12.75">
      <c r="A4" s="166" t="s">
        <v>246</v>
      </c>
    </row>
    <row r="5" spans="1:7" ht="27">
      <c r="A5" s="271" t="s">
        <v>180</v>
      </c>
      <c r="B5" s="271" t="s">
        <v>8</v>
      </c>
      <c r="C5" s="272" t="s">
        <v>181</v>
      </c>
      <c r="D5" s="272" t="s">
        <v>182</v>
      </c>
      <c r="E5" s="272" t="s">
        <v>196</v>
      </c>
      <c r="F5" s="273" t="s">
        <v>271</v>
      </c>
      <c r="G5" s="273" t="s">
        <v>272</v>
      </c>
    </row>
    <row r="6" spans="1:7" ht="12.75">
      <c r="A6" s="136"/>
      <c r="B6" s="136"/>
      <c r="C6" s="147"/>
      <c r="D6" s="149"/>
      <c r="E6" s="159"/>
      <c r="F6" s="151">
        <f aca="true" t="shared" si="0" ref="F6:G8">C6-D6</f>
        <v>0</v>
      </c>
      <c r="G6" s="151">
        <f t="shared" si="0"/>
        <v>0</v>
      </c>
    </row>
    <row r="7" spans="1:7" ht="12.75">
      <c r="A7" s="136"/>
      <c r="B7" s="136"/>
      <c r="C7" s="147"/>
      <c r="D7" s="149"/>
      <c r="E7" s="159"/>
      <c r="F7" s="151">
        <f t="shared" si="0"/>
        <v>0</v>
      </c>
      <c r="G7" s="151">
        <f t="shared" si="0"/>
        <v>0</v>
      </c>
    </row>
    <row r="8" spans="1:7" ht="12.75">
      <c r="A8" s="136"/>
      <c r="B8" s="136"/>
      <c r="C8" s="147"/>
      <c r="D8" s="149"/>
      <c r="E8" s="159"/>
      <c r="F8" s="151">
        <f t="shared" si="0"/>
        <v>0</v>
      </c>
      <c r="G8" s="151">
        <f t="shared" si="0"/>
        <v>0</v>
      </c>
    </row>
    <row r="9" spans="1:7" ht="12.75">
      <c r="A9" s="136"/>
      <c r="B9" s="136"/>
      <c r="C9" s="147"/>
      <c r="D9" s="149"/>
      <c r="E9" s="159"/>
      <c r="F9" s="151"/>
      <c r="G9" s="151"/>
    </row>
    <row r="10" spans="1:7" ht="15.75" customHeight="1">
      <c r="A10" s="168"/>
      <c r="B10" s="169"/>
      <c r="C10" s="170">
        <f>SUM(C6:C9)</f>
        <v>0</v>
      </c>
      <c r="D10" s="170">
        <f>SUM(D6:D9)</f>
        <v>0</v>
      </c>
      <c r="E10" s="171">
        <v>16</v>
      </c>
      <c r="F10" s="170">
        <f>SUM(F6:F9)</f>
        <v>0</v>
      </c>
      <c r="G10" s="170">
        <f>SUM(G6:G9)</f>
        <v>0</v>
      </c>
    </row>
    <row r="11" ht="12.75">
      <c r="D11" s="167"/>
    </row>
    <row r="14" spans="1:7" ht="30" customHeight="1">
      <c r="A14" s="271" t="s">
        <v>180</v>
      </c>
      <c r="B14" s="271" t="s">
        <v>8</v>
      </c>
      <c r="C14" s="272" t="s">
        <v>181</v>
      </c>
      <c r="D14" s="272" t="s">
        <v>182</v>
      </c>
      <c r="E14" s="272" t="s">
        <v>196</v>
      </c>
      <c r="F14" s="273" t="s">
        <v>271</v>
      </c>
      <c r="G14" s="273" t="s">
        <v>272</v>
      </c>
    </row>
    <row r="15" spans="1:7" ht="12.75">
      <c r="A15" s="162"/>
      <c r="B15" s="136" t="s">
        <v>183</v>
      </c>
      <c r="C15" s="147"/>
      <c r="D15" s="149"/>
      <c r="E15" s="159"/>
      <c r="F15" s="151">
        <f>C15-D15</f>
        <v>0</v>
      </c>
      <c r="G15" s="151">
        <f>D15-E15</f>
        <v>0</v>
      </c>
    </row>
    <row r="16" spans="1:7" ht="12.75">
      <c r="A16" s="162"/>
      <c r="B16" s="136" t="s">
        <v>184</v>
      </c>
      <c r="C16" s="147"/>
      <c r="D16" s="149"/>
      <c r="E16" s="159"/>
      <c r="F16" s="151">
        <f aca="true" t="shared" si="1" ref="F16:G28">C16-D16</f>
        <v>0</v>
      </c>
      <c r="G16" s="151">
        <f t="shared" si="1"/>
        <v>0</v>
      </c>
    </row>
    <row r="17" spans="1:7" ht="12.75">
      <c r="A17" s="162"/>
      <c r="B17" s="162"/>
      <c r="C17" s="147"/>
      <c r="D17" s="149"/>
      <c r="E17" s="159"/>
      <c r="F17" s="151">
        <f t="shared" si="1"/>
        <v>0</v>
      </c>
      <c r="G17" s="151">
        <f t="shared" si="1"/>
        <v>0</v>
      </c>
    </row>
    <row r="18" spans="1:7" ht="12.75">
      <c r="A18" s="162"/>
      <c r="B18" s="162"/>
      <c r="C18" s="147"/>
      <c r="D18" s="149"/>
      <c r="E18" s="159"/>
      <c r="F18" s="151">
        <f t="shared" si="1"/>
        <v>0</v>
      </c>
      <c r="G18" s="151">
        <f t="shared" si="1"/>
        <v>0</v>
      </c>
    </row>
    <row r="19" spans="1:7" ht="12.75">
      <c r="A19" s="162"/>
      <c r="B19" s="162"/>
      <c r="C19" s="147"/>
      <c r="D19" s="149"/>
      <c r="E19" s="159"/>
      <c r="F19" s="151">
        <f t="shared" si="1"/>
        <v>0</v>
      </c>
      <c r="G19" s="151">
        <f t="shared" si="1"/>
        <v>0</v>
      </c>
    </row>
    <row r="20" spans="1:7" ht="12.75">
      <c r="A20" s="162"/>
      <c r="B20" s="162"/>
      <c r="C20" s="147"/>
      <c r="D20" s="149"/>
      <c r="E20" s="159"/>
      <c r="F20" s="151">
        <f t="shared" si="1"/>
        <v>0</v>
      </c>
      <c r="G20" s="151">
        <f t="shared" si="1"/>
        <v>0</v>
      </c>
    </row>
    <row r="21" spans="1:7" ht="12.75">
      <c r="A21" s="162"/>
      <c r="B21" s="162"/>
      <c r="C21" s="147"/>
      <c r="D21" s="149"/>
      <c r="E21" s="159"/>
      <c r="F21" s="151">
        <f t="shared" si="1"/>
        <v>0</v>
      </c>
      <c r="G21" s="151">
        <f t="shared" si="1"/>
        <v>0</v>
      </c>
    </row>
    <row r="22" spans="1:7" ht="12.75">
      <c r="A22" s="162"/>
      <c r="B22" s="162"/>
      <c r="C22" s="147"/>
      <c r="D22" s="149"/>
      <c r="E22" s="159"/>
      <c r="F22" s="151">
        <f t="shared" si="1"/>
        <v>0</v>
      </c>
      <c r="G22" s="151">
        <f t="shared" si="1"/>
        <v>0</v>
      </c>
    </row>
    <row r="23" spans="1:7" ht="12.75">
      <c r="A23" s="162"/>
      <c r="B23" s="162"/>
      <c r="C23" s="147"/>
      <c r="D23" s="149"/>
      <c r="E23" s="159"/>
      <c r="F23" s="151">
        <f t="shared" si="1"/>
        <v>0</v>
      </c>
      <c r="G23" s="151">
        <f t="shared" si="1"/>
        <v>0</v>
      </c>
    </row>
    <row r="24" spans="1:7" ht="12.75">
      <c r="A24" s="162"/>
      <c r="B24" s="162"/>
      <c r="C24" s="147"/>
      <c r="D24" s="149"/>
      <c r="E24" s="159"/>
      <c r="F24" s="151">
        <f t="shared" si="1"/>
        <v>0</v>
      </c>
      <c r="G24" s="151">
        <f t="shared" si="1"/>
        <v>0</v>
      </c>
    </row>
    <row r="25" spans="1:7" ht="12.75">
      <c r="A25" s="162"/>
      <c r="B25" s="162"/>
      <c r="C25" s="147"/>
      <c r="D25" s="149"/>
      <c r="E25" s="159"/>
      <c r="F25" s="151">
        <f t="shared" si="1"/>
        <v>0</v>
      </c>
      <c r="G25" s="151">
        <f t="shared" si="1"/>
        <v>0</v>
      </c>
    </row>
    <row r="26" spans="1:7" ht="12.75">
      <c r="A26" s="162"/>
      <c r="B26" s="162"/>
      <c r="C26" s="147"/>
      <c r="D26" s="149"/>
      <c r="E26" s="159"/>
      <c r="F26" s="151">
        <f t="shared" si="1"/>
        <v>0</v>
      </c>
      <c r="G26" s="151">
        <f t="shared" si="1"/>
        <v>0</v>
      </c>
    </row>
    <row r="27" spans="1:7" ht="12.75">
      <c r="A27" s="162"/>
      <c r="B27" s="162"/>
      <c r="C27" s="147"/>
      <c r="D27" s="149"/>
      <c r="E27" s="159"/>
      <c r="F27" s="151">
        <f t="shared" si="1"/>
        <v>0</v>
      </c>
      <c r="G27" s="151">
        <f t="shared" si="1"/>
        <v>0</v>
      </c>
    </row>
    <row r="28" spans="1:7" ht="12.75">
      <c r="A28" s="162"/>
      <c r="B28" s="162"/>
      <c r="C28" s="147"/>
      <c r="D28" s="149"/>
      <c r="E28" s="159"/>
      <c r="F28" s="151">
        <f t="shared" si="1"/>
        <v>0</v>
      </c>
      <c r="G28" s="151">
        <f t="shared" si="1"/>
        <v>0</v>
      </c>
    </row>
    <row r="29" spans="1:7" ht="15.75" customHeight="1">
      <c r="A29" s="168"/>
      <c r="B29" s="169" t="s">
        <v>198</v>
      </c>
      <c r="C29" s="170">
        <f>SUM(C15:C28)</f>
        <v>0</v>
      </c>
      <c r="D29" s="170">
        <f>SUM(D15:D28)</f>
        <v>0</v>
      </c>
      <c r="E29" s="170"/>
      <c r="F29" s="170">
        <f>SUM(F17:F28)</f>
        <v>0</v>
      </c>
      <c r="G29" s="170">
        <f>SUM(G17:G28)</f>
        <v>0</v>
      </c>
    </row>
    <row r="31" spans="1:7" ht="12.75">
      <c r="A31" s="168"/>
      <c r="B31" s="169" t="s">
        <v>199</v>
      </c>
      <c r="C31" s="170">
        <f>C10-C29</f>
        <v>0</v>
      </c>
      <c r="D31" s="170">
        <f>D10-D29</f>
        <v>0</v>
      </c>
      <c r="E31" s="170"/>
      <c r="F31" s="170"/>
      <c r="G31" s="170"/>
    </row>
    <row r="32" spans="3:5" ht="12.75">
      <c r="C32" s="167"/>
      <c r="D32" s="167"/>
      <c r="E32" s="167"/>
    </row>
    <row r="33" spans="1:7" ht="12.75">
      <c r="A33" s="168"/>
      <c r="B33" s="169" t="s">
        <v>200</v>
      </c>
      <c r="C33" s="170">
        <f>SUM(C34:C35)</f>
        <v>0</v>
      </c>
      <c r="D33" s="170">
        <f>D31*0.15</f>
        <v>0</v>
      </c>
      <c r="E33" s="170"/>
      <c r="F33" s="170"/>
      <c r="G33" s="170"/>
    </row>
    <row r="34" spans="2:6" ht="12.75">
      <c r="B34" s="176" t="s">
        <v>201</v>
      </c>
      <c r="C34" s="177"/>
      <c r="D34" s="177"/>
      <c r="E34" s="177"/>
      <c r="F34" s="178"/>
    </row>
    <row r="35" spans="2:6" ht="12.75">
      <c r="B35" s="176" t="s">
        <v>202</v>
      </c>
      <c r="C35" s="177"/>
      <c r="D35" s="178"/>
      <c r="E35" s="178"/>
      <c r="F35" s="178"/>
    </row>
    <row r="36" spans="2:6" ht="12.75">
      <c r="B36" s="176"/>
      <c r="C36" s="178"/>
      <c r="D36" s="178"/>
      <c r="E36" s="178"/>
      <c r="F36" s="178"/>
    </row>
    <row r="37" spans="2:6" ht="12.75">
      <c r="B37" s="174" t="s">
        <v>203</v>
      </c>
      <c r="C37" s="175">
        <f>C31-C33</f>
        <v>0</v>
      </c>
      <c r="D37" s="175">
        <f>D31-D33</f>
        <v>0</v>
      </c>
      <c r="E37" s="175"/>
      <c r="F37" s="175"/>
    </row>
    <row r="38" spans="2:6" ht="12.75">
      <c r="B38" s="176"/>
      <c r="C38" s="178"/>
      <c r="D38" s="178"/>
      <c r="E38" s="178"/>
      <c r="F38" s="178"/>
    </row>
    <row r="39" spans="2:6" ht="12.75">
      <c r="B39" s="176"/>
      <c r="C39" s="178"/>
      <c r="D39" s="178"/>
      <c r="E39" s="178"/>
      <c r="F39" s="178"/>
    </row>
    <row r="40" spans="2:6" ht="12.75">
      <c r="B40" s="176"/>
      <c r="C40" s="178"/>
      <c r="D40" s="178"/>
      <c r="E40" s="178"/>
      <c r="F40" s="178"/>
    </row>
    <row r="41" spans="2:6" ht="12.75">
      <c r="B41" s="176"/>
      <c r="C41" s="178"/>
      <c r="D41" s="177"/>
      <c r="E41" s="177"/>
      <c r="F41" s="178"/>
    </row>
  </sheetData>
  <sheetProtection/>
  <autoFilter ref="A14:F25"/>
  <mergeCells count="2">
    <mergeCell ref="A1:F1"/>
    <mergeCell ref="A2:F2"/>
  </mergeCells>
  <printOptions/>
  <pageMargins left="0.77" right="0.4" top="0.49" bottom="1" header="0.21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4:F3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165" customWidth="1"/>
    <col min="2" max="2" width="29.57421875" style="165" customWidth="1"/>
    <col min="3" max="3" width="13.8515625" style="161" customWidth="1"/>
    <col min="4" max="4" width="14.7109375" style="161" customWidth="1"/>
    <col min="5" max="5" width="12.28125" style="161" customWidth="1"/>
    <col min="6" max="6" width="13.28125" style="161" customWidth="1"/>
    <col min="7" max="16384" width="9.140625" style="161" customWidth="1"/>
  </cols>
  <sheetData>
    <row r="4" ht="13.5">
      <c r="A4" s="270" t="s">
        <v>253</v>
      </c>
    </row>
    <row r="6" spans="1:6" ht="67.5">
      <c r="A6" s="137" t="s">
        <v>180</v>
      </c>
      <c r="B6" s="137" t="s">
        <v>8</v>
      </c>
      <c r="C6" s="153" t="s">
        <v>185</v>
      </c>
      <c r="D6" s="154" t="s">
        <v>186</v>
      </c>
      <c r="E6" s="155" t="s">
        <v>187</v>
      </c>
      <c r="F6" s="158" t="s">
        <v>188</v>
      </c>
    </row>
    <row r="7" spans="1:6" ht="12.75">
      <c r="A7" s="162"/>
      <c r="B7" s="162"/>
      <c r="C7" s="147"/>
      <c r="D7" s="149"/>
      <c r="E7" s="156"/>
      <c r="F7" s="151">
        <f aca="true" t="shared" si="0" ref="F7:F32">C7-D7-E7</f>
        <v>0</v>
      </c>
    </row>
    <row r="8" spans="1:6" ht="12.75">
      <c r="A8" s="162"/>
      <c r="B8" s="162"/>
      <c r="C8" s="147"/>
      <c r="D8" s="149"/>
      <c r="E8" s="156"/>
      <c r="F8" s="151">
        <f t="shared" si="0"/>
        <v>0</v>
      </c>
    </row>
    <row r="9" spans="1:6" ht="12.75">
      <c r="A9" s="162"/>
      <c r="B9" s="162"/>
      <c r="C9" s="147"/>
      <c r="D9" s="149"/>
      <c r="E9" s="156"/>
      <c r="F9" s="151">
        <f t="shared" si="0"/>
        <v>0</v>
      </c>
    </row>
    <row r="10" spans="1:6" ht="12.75">
      <c r="A10" s="162"/>
      <c r="B10" s="162"/>
      <c r="C10" s="147"/>
      <c r="D10" s="149"/>
      <c r="E10" s="156"/>
      <c r="F10" s="151">
        <f t="shared" si="0"/>
        <v>0</v>
      </c>
    </row>
    <row r="11" spans="1:6" ht="12.75">
      <c r="A11" s="162"/>
      <c r="B11" s="162"/>
      <c r="C11" s="147"/>
      <c r="D11" s="149"/>
      <c r="E11" s="156"/>
      <c r="F11" s="151">
        <f t="shared" si="0"/>
        <v>0</v>
      </c>
    </row>
    <row r="12" spans="1:6" ht="12.75">
      <c r="A12" s="162"/>
      <c r="B12" s="162"/>
      <c r="C12" s="147"/>
      <c r="D12" s="149"/>
      <c r="E12" s="156"/>
      <c r="F12" s="151">
        <f t="shared" si="0"/>
        <v>0</v>
      </c>
    </row>
    <row r="13" spans="1:6" ht="12.75">
      <c r="A13" s="162"/>
      <c r="B13" s="162"/>
      <c r="C13" s="147"/>
      <c r="D13" s="149"/>
      <c r="E13" s="156"/>
      <c r="F13" s="151">
        <f t="shared" si="0"/>
        <v>0</v>
      </c>
    </row>
    <row r="14" spans="1:6" ht="12.75">
      <c r="A14" s="162"/>
      <c r="B14" s="162"/>
      <c r="C14" s="147"/>
      <c r="D14" s="149"/>
      <c r="E14" s="156"/>
      <c r="F14" s="151">
        <f t="shared" si="0"/>
        <v>0</v>
      </c>
    </row>
    <row r="15" spans="1:6" ht="12.75">
      <c r="A15" s="162"/>
      <c r="B15" s="162"/>
      <c r="C15" s="147"/>
      <c r="D15" s="149"/>
      <c r="E15" s="156"/>
      <c r="F15" s="151">
        <f t="shared" si="0"/>
        <v>0</v>
      </c>
    </row>
    <row r="16" spans="1:6" ht="12.75">
      <c r="A16" s="162"/>
      <c r="B16" s="162"/>
      <c r="C16" s="147"/>
      <c r="D16" s="149"/>
      <c r="E16" s="156"/>
      <c r="F16" s="151">
        <f t="shared" si="0"/>
        <v>0</v>
      </c>
    </row>
    <row r="17" spans="1:6" ht="12.75">
      <c r="A17" s="162"/>
      <c r="B17" s="162"/>
      <c r="C17" s="147"/>
      <c r="D17" s="149"/>
      <c r="E17" s="156"/>
      <c r="F17" s="151">
        <f t="shared" si="0"/>
        <v>0</v>
      </c>
    </row>
    <row r="18" spans="1:6" ht="12.75">
      <c r="A18" s="162"/>
      <c r="B18" s="162"/>
      <c r="C18" s="147"/>
      <c r="D18" s="149"/>
      <c r="E18" s="156"/>
      <c r="F18" s="151">
        <f t="shared" si="0"/>
        <v>0</v>
      </c>
    </row>
    <row r="19" spans="1:6" ht="12.75">
      <c r="A19" s="162"/>
      <c r="B19" s="162"/>
      <c r="C19" s="147"/>
      <c r="D19" s="149"/>
      <c r="E19" s="156"/>
      <c r="F19" s="151">
        <f t="shared" si="0"/>
        <v>0</v>
      </c>
    </row>
    <row r="20" spans="1:6" ht="12.75">
      <c r="A20" s="162"/>
      <c r="B20" s="162"/>
      <c r="C20" s="147"/>
      <c r="D20" s="149"/>
      <c r="E20" s="156"/>
      <c r="F20" s="151">
        <f t="shared" si="0"/>
        <v>0</v>
      </c>
    </row>
    <row r="21" spans="1:6" ht="12.75">
      <c r="A21" s="162"/>
      <c r="B21" s="162"/>
      <c r="C21" s="147"/>
      <c r="D21" s="149"/>
      <c r="E21" s="156"/>
      <c r="F21" s="151">
        <f t="shared" si="0"/>
        <v>0</v>
      </c>
    </row>
    <row r="22" spans="1:6" ht="12.75">
      <c r="A22" s="162"/>
      <c r="B22" s="162"/>
      <c r="C22" s="147"/>
      <c r="D22" s="149"/>
      <c r="E22" s="156"/>
      <c r="F22" s="151">
        <f t="shared" si="0"/>
        <v>0</v>
      </c>
    </row>
    <row r="23" spans="1:6" ht="12.75">
      <c r="A23" s="162"/>
      <c r="B23" s="162"/>
      <c r="C23" s="147"/>
      <c r="D23" s="149"/>
      <c r="E23" s="156"/>
      <c r="F23" s="151">
        <f t="shared" si="0"/>
        <v>0</v>
      </c>
    </row>
    <row r="24" spans="1:6" ht="12.75">
      <c r="A24" s="162"/>
      <c r="B24" s="162"/>
      <c r="C24" s="147"/>
      <c r="D24" s="149"/>
      <c r="E24" s="156"/>
      <c r="F24" s="151">
        <f t="shared" si="0"/>
        <v>0</v>
      </c>
    </row>
    <row r="25" spans="1:6" ht="12.75">
      <c r="A25" s="162"/>
      <c r="B25" s="162"/>
      <c r="C25" s="147"/>
      <c r="D25" s="149"/>
      <c r="E25" s="156"/>
      <c r="F25" s="151">
        <f t="shared" si="0"/>
        <v>0</v>
      </c>
    </row>
    <row r="26" spans="1:6" ht="12.75">
      <c r="A26" s="162"/>
      <c r="B26" s="162"/>
      <c r="C26" s="147"/>
      <c r="D26" s="149"/>
      <c r="E26" s="156"/>
      <c r="F26" s="151">
        <f t="shared" si="0"/>
        <v>0</v>
      </c>
    </row>
    <row r="27" spans="1:6" ht="12.75">
      <c r="A27" s="162"/>
      <c r="B27" s="162"/>
      <c r="C27" s="147"/>
      <c r="D27" s="149"/>
      <c r="E27" s="156"/>
      <c r="F27" s="151">
        <f t="shared" si="0"/>
        <v>0</v>
      </c>
    </row>
    <row r="28" spans="1:6" ht="12.75">
      <c r="A28" s="162"/>
      <c r="B28" s="162"/>
      <c r="C28" s="147"/>
      <c r="D28" s="149"/>
      <c r="E28" s="156"/>
      <c r="F28" s="151">
        <f t="shared" si="0"/>
        <v>0</v>
      </c>
    </row>
    <row r="29" spans="1:6" ht="12.75">
      <c r="A29" s="162"/>
      <c r="B29" s="162"/>
      <c r="C29" s="147"/>
      <c r="D29" s="149"/>
      <c r="E29" s="156"/>
      <c r="F29" s="151">
        <f t="shared" si="0"/>
        <v>0</v>
      </c>
    </row>
    <row r="30" spans="1:6" ht="12.75">
      <c r="A30" s="162"/>
      <c r="B30" s="162"/>
      <c r="C30" s="147"/>
      <c r="D30" s="149"/>
      <c r="E30" s="156"/>
      <c r="F30" s="151">
        <f t="shared" si="0"/>
        <v>0</v>
      </c>
    </row>
    <row r="31" spans="1:6" ht="12.75">
      <c r="A31" s="162"/>
      <c r="B31" s="162"/>
      <c r="C31" s="147"/>
      <c r="D31" s="149"/>
      <c r="E31" s="156"/>
      <c r="F31" s="151">
        <f t="shared" si="0"/>
        <v>0</v>
      </c>
    </row>
    <row r="32" spans="1:6" ht="12.75">
      <c r="A32" s="162"/>
      <c r="B32" s="162"/>
      <c r="C32" s="147"/>
      <c r="D32" s="149"/>
      <c r="E32" s="156"/>
      <c r="F32" s="151">
        <f t="shared" si="0"/>
        <v>0</v>
      </c>
    </row>
    <row r="33" spans="1:6" s="164" customFormat="1" ht="12.75">
      <c r="A33" s="163"/>
      <c r="B33" s="163"/>
      <c r="C33" s="148">
        <f>SUM(C7:C32)</f>
        <v>0</v>
      </c>
      <c r="D33" s="150">
        <f>SUM(D7:D32)</f>
        <v>0</v>
      </c>
      <c r="E33" s="157">
        <f>SUM(E7:E32)</f>
        <v>0</v>
      </c>
      <c r="F33" s="152">
        <f>SUM(F7:F32)</f>
        <v>0</v>
      </c>
    </row>
    <row r="34" spans="1:6" s="164" customFormat="1" ht="12.75">
      <c r="A34" s="163"/>
      <c r="B34" s="163"/>
      <c r="C34" s="148"/>
      <c r="D34" s="399">
        <f>D33+E33</f>
        <v>0</v>
      </c>
      <c r="E34" s="400"/>
      <c r="F34" s="152"/>
    </row>
    <row r="35" spans="4:5" ht="12.75">
      <c r="D35" s="167"/>
      <c r="E35" s="167"/>
    </row>
    <row r="36" spans="4:5" ht="12.75">
      <c r="D36" s="167"/>
      <c r="E36" s="167"/>
    </row>
  </sheetData>
  <sheetProtection/>
  <mergeCells count="1">
    <mergeCell ref="D34:E34"/>
  </mergeCells>
  <printOptions/>
  <pageMargins left="0.75" right="0.36" top="0.58" bottom="0.7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2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2.57421875" style="140" customWidth="1"/>
    <col min="2" max="3" width="13.57421875" style="144" customWidth="1"/>
    <col min="4" max="4" width="12.7109375" style="140" customWidth="1"/>
    <col min="5" max="16384" width="9.140625" style="140" customWidth="1"/>
  </cols>
  <sheetData>
    <row r="1" spans="1:3" s="138" customFormat="1" ht="12.75">
      <c r="A1" s="138" t="s">
        <v>189</v>
      </c>
      <c r="B1" s="139"/>
      <c r="C1" s="139"/>
    </row>
    <row r="4" spans="2:3" ht="13.5">
      <c r="B4" s="135" t="s">
        <v>190</v>
      </c>
      <c r="C4" s="135" t="s">
        <v>191</v>
      </c>
    </row>
    <row r="5" spans="1:4" ht="13.5">
      <c r="A5" s="141" t="s">
        <v>192</v>
      </c>
      <c r="B5" s="142"/>
      <c r="C5" s="142"/>
      <c r="D5" s="143"/>
    </row>
    <row r="6" spans="1:4" ht="13.5">
      <c r="A6" s="140">
        <v>3110</v>
      </c>
      <c r="B6" s="142"/>
      <c r="C6" s="142"/>
      <c r="D6" s="142"/>
    </row>
    <row r="7" spans="1:4" ht="13.5">
      <c r="A7" s="179">
        <v>7000</v>
      </c>
      <c r="B7" s="142"/>
      <c r="C7" s="142"/>
      <c r="D7" s="142"/>
    </row>
    <row r="8" spans="1:4" ht="13.5">
      <c r="A8" s="179"/>
      <c r="B8" s="142"/>
      <c r="C8" s="142"/>
      <c r="D8" s="142"/>
    </row>
    <row r="9" spans="1:4" ht="13.5">
      <c r="A9" s="179"/>
      <c r="B9" s="142"/>
      <c r="C9" s="142"/>
      <c r="D9" s="180"/>
    </row>
    <row r="10" spans="2:4" ht="13.5">
      <c r="B10" s="142"/>
      <c r="C10" s="142"/>
      <c r="D10" s="142"/>
    </row>
    <row r="11" spans="1:4" s="141" customFormat="1" ht="13.5">
      <c r="A11" s="141" t="s">
        <v>193</v>
      </c>
      <c r="B11" s="143">
        <f>SUM(B6:B10)</f>
        <v>0</v>
      </c>
      <c r="C11" s="143">
        <f>SUM(C6:C10)</f>
        <v>0</v>
      </c>
      <c r="D11" s="143">
        <f>D5+B11-C11</f>
        <v>0</v>
      </c>
    </row>
    <row r="13" ht="13.5">
      <c r="C13" s="145"/>
    </row>
    <row r="15" spans="1:3" s="141" customFormat="1" ht="13.5">
      <c r="A15" s="141" t="s">
        <v>192</v>
      </c>
      <c r="B15" s="146"/>
      <c r="C15" s="146">
        <f>D5</f>
        <v>0</v>
      </c>
    </row>
    <row r="16" spans="1:2" ht="13.5">
      <c r="A16" s="140" t="s">
        <v>194</v>
      </c>
      <c r="B16" s="145">
        <f>B11</f>
        <v>0</v>
      </c>
    </row>
    <row r="17" spans="1:2" ht="13.5">
      <c r="A17" s="140" t="s">
        <v>195</v>
      </c>
      <c r="B17" s="145">
        <f>'ხარჯები დეტალური'!E33</f>
        <v>0</v>
      </c>
    </row>
    <row r="19" spans="1:3" ht="13.5">
      <c r="A19" s="141" t="s">
        <v>193</v>
      </c>
      <c r="C19" s="146">
        <f>D11</f>
        <v>0</v>
      </c>
    </row>
    <row r="20" ht="13.5">
      <c r="C20" s="145"/>
    </row>
    <row r="21" spans="1:3" ht="13.5">
      <c r="A21" s="140" t="s">
        <v>117</v>
      </c>
      <c r="C21" s="145">
        <f>C15-C19</f>
        <v>0</v>
      </c>
    </row>
    <row r="25" spans="1:2" ht="13.5">
      <c r="A25" s="172" t="s">
        <v>197</v>
      </c>
      <c r="B25" s="173">
        <f>'ხარჯები დეტალური'!D33-'მარაგების გაშიფრვა'!B11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AB56"/>
  <sheetViews>
    <sheetView view="pageBreakPreview" zoomScale="120" zoomScaleSheetLayoutView="120" zoomScalePageLayoutView="0" workbookViewId="0" topLeftCell="A1">
      <selection activeCell="P11" sqref="P11:Q11"/>
    </sheetView>
  </sheetViews>
  <sheetFormatPr defaultColWidth="9.140625" defaultRowHeight="12.75"/>
  <cols>
    <col min="1" max="11" width="3.421875" style="16" customWidth="1"/>
    <col min="12" max="21" width="4.57421875" style="16" customWidth="1"/>
    <col min="22" max="24" width="2.8515625" style="16" customWidth="1"/>
    <col min="25" max="25" width="3.421875" style="16" customWidth="1"/>
    <col min="26" max="26" width="11.8515625" style="16" customWidth="1"/>
    <col min="27" max="28" width="3.421875" style="16" customWidth="1"/>
    <col min="29" max="16384" width="9.140625" style="16" customWidth="1"/>
  </cols>
  <sheetData>
    <row r="1" spans="1:28" ht="15.75" customHeight="1" thickBot="1">
      <c r="A1" s="15"/>
      <c r="B1" s="15"/>
      <c r="C1" s="15"/>
      <c r="D1" s="15"/>
      <c r="E1" s="15"/>
      <c r="F1" s="15"/>
      <c r="G1" s="15"/>
      <c r="H1" s="401" t="s">
        <v>179</v>
      </c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15"/>
      <c r="Z1" s="15"/>
      <c r="AA1" s="15"/>
      <c r="AB1" s="15"/>
    </row>
    <row r="2" spans="1:28" ht="41.25" customHeight="1">
      <c r="A2" s="403" t="s">
        <v>93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15"/>
      <c r="Z2" s="15"/>
      <c r="AA2" s="15"/>
      <c r="AB2" s="15"/>
    </row>
    <row r="3" spans="1:28" ht="7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5"/>
      <c r="Z3" s="15"/>
      <c r="AA3" s="15"/>
      <c r="AB3" s="15"/>
    </row>
    <row r="4" spans="1:28" ht="15.75" customHeight="1">
      <c r="A4" s="413" t="s">
        <v>8</v>
      </c>
      <c r="B4" s="414"/>
      <c r="C4" s="414"/>
      <c r="D4" s="414"/>
      <c r="E4" s="414"/>
      <c r="F4" s="414"/>
      <c r="G4" s="414"/>
      <c r="H4" s="414"/>
      <c r="I4" s="414"/>
      <c r="J4" s="414"/>
      <c r="K4" s="415"/>
      <c r="L4" s="404" t="s">
        <v>10</v>
      </c>
      <c r="M4" s="419"/>
      <c r="N4" s="419"/>
      <c r="O4" s="419"/>
      <c r="P4" s="419"/>
      <c r="Q4" s="419"/>
      <c r="R4" s="419"/>
      <c r="S4" s="419"/>
      <c r="T4" s="419"/>
      <c r="U4" s="405"/>
      <c r="V4" s="413" t="s">
        <v>9</v>
      </c>
      <c r="W4" s="414"/>
      <c r="X4" s="415"/>
      <c r="Y4" s="15"/>
      <c r="Z4" s="15"/>
      <c r="AA4" s="15"/>
      <c r="AB4" s="15"/>
    </row>
    <row r="5" spans="1:28" ht="15.75" customHeight="1">
      <c r="A5" s="416"/>
      <c r="B5" s="417"/>
      <c r="C5" s="417"/>
      <c r="D5" s="417"/>
      <c r="E5" s="417"/>
      <c r="F5" s="417"/>
      <c r="G5" s="417"/>
      <c r="H5" s="417"/>
      <c r="I5" s="417"/>
      <c r="J5" s="417"/>
      <c r="K5" s="418"/>
      <c r="L5" s="404">
        <v>1</v>
      </c>
      <c r="M5" s="405"/>
      <c r="N5" s="404">
        <v>2</v>
      </c>
      <c r="O5" s="405"/>
      <c r="P5" s="404">
        <v>3</v>
      </c>
      <c r="Q5" s="405"/>
      <c r="R5" s="404">
        <v>4</v>
      </c>
      <c r="S5" s="405"/>
      <c r="T5" s="404">
        <v>5</v>
      </c>
      <c r="U5" s="405"/>
      <c r="V5" s="416"/>
      <c r="W5" s="417"/>
      <c r="X5" s="418"/>
      <c r="Y5" s="15"/>
      <c r="Z5" s="15"/>
      <c r="AA5" s="15"/>
      <c r="AB5" s="15"/>
    </row>
    <row r="6" spans="1:28" ht="27.75" customHeight="1">
      <c r="A6" s="17">
        <v>1</v>
      </c>
      <c r="B6" s="407" t="s">
        <v>13</v>
      </c>
      <c r="C6" s="408"/>
      <c r="D6" s="408"/>
      <c r="E6" s="408"/>
      <c r="F6" s="408"/>
      <c r="G6" s="408"/>
      <c r="H6" s="408"/>
      <c r="I6" s="408"/>
      <c r="J6" s="408"/>
      <c r="K6" s="409"/>
      <c r="L6" s="427"/>
      <c r="M6" s="426"/>
      <c r="N6" s="427"/>
      <c r="O6" s="426"/>
      <c r="P6" s="427"/>
      <c r="Q6" s="426"/>
      <c r="R6" s="427"/>
      <c r="S6" s="426"/>
      <c r="T6" s="424"/>
      <c r="U6" s="425"/>
      <c r="V6" s="429">
        <f aca="true" t="shared" si="0" ref="V6:V11">SUM(L6:U6)</f>
        <v>0</v>
      </c>
      <c r="W6" s="429"/>
      <c r="X6" s="429"/>
      <c r="Y6" s="15"/>
      <c r="Z6" s="15"/>
      <c r="AA6" s="15"/>
      <c r="AB6" s="15"/>
    </row>
    <row r="7" spans="1:28" ht="27.75" customHeight="1">
      <c r="A7" s="17">
        <v>2</v>
      </c>
      <c r="B7" s="407" t="s">
        <v>12</v>
      </c>
      <c r="C7" s="408"/>
      <c r="D7" s="408"/>
      <c r="E7" s="408"/>
      <c r="F7" s="408"/>
      <c r="G7" s="408"/>
      <c r="H7" s="408"/>
      <c r="I7" s="408"/>
      <c r="J7" s="408"/>
      <c r="K7" s="409"/>
      <c r="L7" s="411"/>
      <c r="M7" s="412"/>
      <c r="N7" s="411"/>
      <c r="O7" s="412"/>
      <c r="P7" s="427"/>
      <c r="Q7" s="426"/>
      <c r="R7" s="427"/>
      <c r="S7" s="426"/>
      <c r="T7" s="411"/>
      <c r="U7" s="412"/>
      <c r="V7" s="429">
        <f>SUM(L7:U7)</f>
        <v>0</v>
      </c>
      <c r="W7" s="429"/>
      <c r="X7" s="429"/>
      <c r="Y7" s="15"/>
      <c r="Z7" s="160">
        <f>V6-V7</f>
        <v>0</v>
      </c>
      <c r="AA7" s="15"/>
      <c r="AB7" s="15"/>
    </row>
    <row r="8" spans="1:28" ht="27.75" customHeight="1">
      <c r="A8" s="17">
        <v>3</v>
      </c>
      <c r="B8" s="407" t="s">
        <v>14</v>
      </c>
      <c r="C8" s="408"/>
      <c r="D8" s="408"/>
      <c r="E8" s="408"/>
      <c r="F8" s="408"/>
      <c r="G8" s="408"/>
      <c r="H8" s="408"/>
      <c r="I8" s="408"/>
      <c r="J8" s="408"/>
      <c r="K8" s="409"/>
      <c r="L8" s="411"/>
      <c r="M8" s="426"/>
      <c r="N8" s="411"/>
      <c r="O8" s="426"/>
      <c r="P8" s="411"/>
      <c r="Q8" s="426"/>
      <c r="R8" s="427"/>
      <c r="S8" s="426"/>
      <c r="T8" s="411"/>
      <c r="U8" s="426"/>
      <c r="V8" s="429">
        <f t="shared" si="0"/>
        <v>0</v>
      </c>
      <c r="W8" s="429"/>
      <c r="X8" s="429"/>
      <c r="Y8" s="15"/>
      <c r="Z8" s="15"/>
      <c r="AA8" s="15"/>
      <c r="AB8" s="15"/>
    </row>
    <row r="9" spans="1:28" ht="29.25" customHeight="1">
      <c r="A9" s="17">
        <v>4</v>
      </c>
      <c r="B9" s="407" t="s">
        <v>15</v>
      </c>
      <c r="C9" s="408"/>
      <c r="D9" s="408"/>
      <c r="E9" s="408"/>
      <c r="F9" s="408"/>
      <c r="G9" s="408"/>
      <c r="H9" s="408"/>
      <c r="I9" s="408"/>
      <c r="J9" s="408"/>
      <c r="K9" s="409"/>
      <c r="L9" s="404"/>
      <c r="M9" s="405"/>
      <c r="N9" s="404"/>
      <c r="O9" s="405"/>
      <c r="P9" s="404"/>
      <c r="Q9" s="405"/>
      <c r="R9" s="404"/>
      <c r="S9" s="405"/>
      <c r="T9" s="404"/>
      <c r="U9" s="405"/>
      <c r="V9" s="406">
        <f t="shared" si="0"/>
        <v>0</v>
      </c>
      <c r="W9" s="406"/>
      <c r="X9" s="406"/>
      <c r="Y9" s="15"/>
      <c r="Z9" s="15"/>
      <c r="AA9" s="15"/>
      <c r="AB9" s="15"/>
    </row>
    <row r="10" spans="1:28" ht="42" customHeight="1">
      <c r="A10" s="17">
        <v>5</v>
      </c>
      <c r="B10" s="407" t="s">
        <v>16</v>
      </c>
      <c r="C10" s="408"/>
      <c r="D10" s="408"/>
      <c r="E10" s="408"/>
      <c r="F10" s="408"/>
      <c r="G10" s="408"/>
      <c r="H10" s="408"/>
      <c r="I10" s="408"/>
      <c r="J10" s="408"/>
      <c r="K10" s="409"/>
      <c r="L10" s="422"/>
      <c r="M10" s="423"/>
      <c r="N10" s="404"/>
      <c r="O10" s="405"/>
      <c r="P10" s="404"/>
      <c r="Q10" s="405"/>
      <c r="R10" s="404"/>
      <c r="S10" s="405"/>
      <c r="T10" s="404"/>
      <c r="U10" s="405"/>
      <c r="V10" s="428">
        <f t="shared" si="0"/>
        <v>0</v>
      </c>
      <c r="W10" s="428"/>
      <c r="X10" s="428"/>
      <c r="Y10" s="15"/>
      <c r="Z10" s="15"/>
      <c r="AA10" s="15"/>
      <c r="AB10" s="15"/>
    </row>
    <row r="11" spans="1:28" ht="27.75" customHeight="1">
      <c r="A11" s="17">
        <v>6</v>
      </c>
      <c r="B11" s="407" t="s">
        <v>17</v>
      </c>
      <c r="C11" s="408"/>
      <c r="D11" s="408"/>
      <c r="E11" s="408"/>
      <c r="F11" s="408"/>
      <c r="G11" s="408"/>
      <c r="H11" s="408"/>
      <c r="I11" s="408"/>
      <c r="J11" s="408"/>
      <c r="K11" s="409"/>
      <c r="L11" s="420">
        <f>L6-L7+L8-L9+L10</f>
        <v>0</v>
      </c>
      <c r="M11" s="421"/>
      <c r="N11" s="404">
        <f>N6-N7+N8-N9+N10</f>
        <v>0</v>
      </c>
      <c r="O11" s="405"/>
      <c r="P11" s="404">
        <f>P6-P7+P8-P9+P10</f>
        <v>0</v>
      </c>
      <c r="Q11" s="405"/>
      <c r="R11" s="404">
        <f>R6-R7+R8-R9+R10</f>
        <v>0</v>
      </c>
      <c r="S11" s="405"/>
      <c r="T11" s="404">
        <f>T6-T7+T8-T9+T10</f>
        <v>0</v>
      </c>
      <c r="U11" s="405"/>
      <c r="V11" s="428">
        <f t="shared" si="0"/>
        <v>0</v>
      </c>
      <c r="W11" s="428"/>
      <c r="X11" s="428"/>
      <c r="Y11" s="15"/>
      <c r="Z11" s="15" t="s">
        <v>116</v>
      </c>
      <c r="AA11" s="15"/>
      <c r="AB11" s="15"/>
    </row>
    <row r="12" spans="1:28" ht="15.75" customHeight="1">
      <c r="A12" s="17">
        <v>7</v>
      </c>
      <c r="B12" s="407" t="s">
        <v>18</v>
      </c>
      <c r="C12" s="408"/>
      <c r="D12" s="408"/>
      <c r="E12" s="408"/>
      <c r="F12" s="408"/>
      <c r="G12" s="408"/>
      <c r="H12" s="408"/>
      <c r="I12" s="408"/>
      <c r="J12" s="408"/>
      <c r="K12" s="409"/>
      <c r="L12" s="410">
        <v>0.2</v>
      </c>
      <c r="M12" s="405"/>
      <c r="N12" s="410">
        <v>0.2</v>
      </c>
      <c r="O12" s="405"/>
      <c r="P12" s="410">
        <v>0.08</v>
      </c>
      <c r="Q12" s="405"/>
      <c r="R12" s="410">
        <v>0.05</v>
      </c>
      <c r="S12" s="405"/>
      <c r="T12" s="410">
        <v>0.15</v>
      </c>
      <c r="U12" s="405"/>
      <c r="V12" s="406"/>
      <c r="W12" s="406"/>
      <c r="X12" s="406"/>
      <c r="Y12" s="15"/>
      <c r="Z12" s="105">
        <f>V11-V13</f>
        <v>0</v>
      </c>
      <c r="AA12" s="15"/>
      <c r="AB12" s="15"/>
    </row>
    <row r="13" spans="1:28" ht="15.75" customHeight="1">
      <c r="A13" s="17">
        <v>8</v>
      </c>
      <c r="B13" s="407" t="s">
        <v>19</v>
      </c>
      <c r="C13" s="408"/>
      <c r="D13" s="408"/>
      <c r="E13" s="408"/>
      <c r="F13" s="408"/>
      <c r="G13" s="408"/>
      <c r="H13" s="408"/>
      <c r="I13" s="408"/>
      <c r="J13" s="408"/>
      <c r="K13" s="409"/>
      <c r="L13" s="422">
        <f>L11*L12</f>
        <v>0</v>
      </c>
      <c r="M13" s="423"/>
      <c r="N13" s="422">
        <f>N11*N12</f>
        <v>0</v>
      </c>
      <c r="O13" s="423"/>
      <c r="P13" s="422">
        <f>P11*P12</f>
        <v>0</v>
      </c>
      <c r="Q13" s="423"/>
      <c r="R13" s="422">
        <f>R11*R12</f>
        <v>0</v>
      </c>
      <c r="S13" s="423"/>
      <c r="T13" s="422">
        <f>T11*T12</f>
        <v>0</v>
      </c>
      <c r="U13" s="423"/>
      <c r="V13" s="428">
        <f>SUM(L13:U13)</f>
        <v>0</v>
      </c>
      <c r="W13" s="406"/>
      <c r="X13" s="406"/>
      <c r="Y13" s="15"/>
      <c r="Z13" s="15"/>
      <c r="AA13" s="15"/>
      <c r="AB13" s="15"/>
    </row>
    <row r="14" spans="1:28" ht="42" customHeight="1">
      <c r="A14" s="17">
        <v>9</v>
      </c>
      <c r="B14" s="407" t="s">
        <v>20</v>
      </c>
      <c r="C14" s="408"/>
      <c r="D14" s="408"/>
      <c r="E14" s="408"/>
      <c r="F14" s="408"/>
      <c r="G14" s="408"/>
      <c r="H14" s="408"/>
      <c r="I14" s="408"/>
      <c r="J14" s="408"/>
      <c r="K14" s="409"/>
      <c r="L14" s="404"/>
      <c r="M14" s="405"/>
      <c r="N14" s="404"/>
      <c r="O14" s="405"/>
      <c r="P14" s="404"/>
      <c r="Q14" s="405"/>
      <c r="R14" s="404"/>
      <c r="S14" s="405"/>
      <c r="T14" s="404"/>
      <c r="U14" s="405"/>
      <c r="V14" s="406"/>
      <c r="W14" s="406"/>
      <c r="X14" s="406"/>
      <c r="Y14" s="15"/>
      <c r="Z14" s="15"/>
      <c r="AA14" s="15"/>
      <c r="AB14" s="15"/>
    </row>
    <row r="15" spans="1:28" ht="42" customHeight="1">
      <c r="A15" s="17">
        <v>10</v>
      </c>
      <c r="B15" s="407" t="s">
        <v>21</v>
      </c>
      <c r="C15" s="408"/>
      <c r="D15" s="408"/>
      <c r="E15" s="408"/>
      <c r="F15" s="408"/>
      <c r="G15" s="408"/>
      <c r="H15" s="408"/>
      <c r="I15" s="408"/>
      <c r="J15" s="408"/>
      <c r="K15" s="409"/>
      <c r="L15" s="422"/>
      <c r="M15" s="405"/>
      <c r="N15" s="422"/>
      <c r="O15" s="405"/>
      <c r="P15" s="422"/>
      <c r="Q15" s="405"/>
      <c r="R15" s="422"/>
      <c r="S15" s="405"/>
      <c r="T15" s="422"/>
      <c r="U15" s="405"/>
      <c r="V15" s="430"/>
      <c r="W15" s="431"/>
      <c r="X15" s="431"/>
      <c r="Y15" s="15"/>
      <c r="Z15" s="15"/>
      <c r="AA15" s="15"/>
      <c r="AB15" s="15"/>
    </row>
    <row r="16" spans="1:28" ht="15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ht="36" customHeight="1">
      <c r="A17" s="403" t="s">
        <v>22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15"/>
      <c r="Z17" s="15"/>
      <c r="AA17" s="15"/>
      <c r="AB17" s="15"/>
    </row>
    <row r="18" spans="1:28" ht="15.75" customHeight="1">
      <c r="A18" s="413" t="s">
        <v>8</v>
      </c>
      <c r="B18" s="414"/>
      <c r="C18" s="414"/>
      <c r="D18" s="414"/>
      <c r="E18" s="414"/>
      <c r="F18" s="414"/>
      <c r="G18" s="414"/>
      <c r="H18" s="414"/>
      <c r="I18" s="414"/>
      <c r="J18" s="414"/>
      <c r="K18" s="415"/>
      <c r="L18" s="404" t="s">
        <v>10</v>
      </c>
      <c r="M18" s="419"/>
      <c r="N18" s="419"/>
      <c r="O18" s="419"/>
      <c r="P18" s="419"/>
      <c r="Q18" s="419"/>
      <c r="R18" s="419"/>
      <c r="S18" s="419"/>
      <c r="T18" s="419"/>
      <c r="U18" s="405"/>
      <c r="V18" s="413" t="s">
        <v>9</v>
      </c>
      <c r="W18" s="414"/>
      <c r="X18" s="415"/>
      <c r="Y18" s="15"/>
      <c r="Z18" s="15"/>
      <c r="AA18" s="15"/>
      <c r="AB18" s="15"/>
    </row>
    <row r="19" spans="1:28" ht="15.75" customHeight="1">
      <c r="A19" s="416"/>
      <c r="B19" s="417"/>
      <c r="C19" s="417"/>
      <c r="D19" s="417"/>
      <c r="E19" s="417"/>
      <c r="F19" s="417"/>
      <c r="G19" s="417"/>
      <c r="H19" s="417"/>
      <c r="I19" s="417"/>
      <c r="J19" s="417"/>
      <c r="K19" s="418"/>
      <c r="L19" s="404">
        <v>1</v>
      </c>
      <c r="M19" s="405"/>
      <c r="N19" s="404">
        <v>2</v>
      </c>
      <c r="O19" s="405"/>
      <c r="P19" s="404">
        <v>3</v>
      </c>
      <c r="Q19" s="405"/>
      <c r="R19" s="404">
        <v>4</v>
      </c>
      <c r="S19" s="405"/>
      <c r="T19" s="404">
        <v>5</v>
      </c>
      <c r="U19" s="405"/>
      <c r="V19" s="416"/>
      <c r="W19" s="417"/>
      <c r="X19" s="418"/>
      <c r="Y19" s="15"/>
      <c r="Z19" s="15"/>
      <c r="AA19" s="15"/>
      <c r="AB19" s="15"/>
    </row>
    <row r="20" spans="1:28" ht="42" customHeight="1">
      <c r="A20" s="17">
        <v>1</v>
      </c>
      <c r="B20" s="407" t="s">
        <v>23</v>
      </c>
      <c r="C20" s="408"/>
      <c r="D20" s="408"/>
      <c r="E20" s="408"/>
      <c r="F20" s="408"/>
      <c r="G20" s="408"/>
      <c r="H20" s="408"/>
      <c r="I20" s="408"/>
      <c r="J20" s="408"/>
      <c r="K20" s="409"/>
      <c r="L20" s="404"/>
      <c r="M20" s="405"/>
      <c r="N20" s="404"/>
      <c r="O20" s="405"/>
      <c r="P20" s="404"/>
      <c r="Q20" s="405"/>
      <c r="R20" s="404"/>
      <c r="S20" s="405"/>
      <c r="T20" s="404"/>
      <c r="U20" s="405"/>
      <c r="V20" s="406"/>
      <c r="W20" s="406"/>
      <c r="X20" s="406"/>
      <c r="Y20" s="15"/>
      <c r="Z20" s="15"/>
      <c r="AA20" s="15"/>
      <c r="AB20" s="15"/>
    </row>
    <row r="21" spans="1:28" ht="27.75" customHeight="1">
      <c r="A21" s="17">
        <v>2</v>
      </c>
      <c r="B21" s="407" t="s">
        <v>12</v>
      </c>
      <c r="C21" s="408"/>
      <c r="D21" s="408"/>
      <c r="E21" s="408"/>
      <c r="F21" s="408"/>
      <c r="G21" s="408"/>
      <c r="H21" s="408"/>
      <c r="I21" s="408"/>
      <c r="J21" s="408"/>
      <c r="K21" s="409"/>
      <c r="L21" s="404"/>
      <c r="M21" s="405"/>
      <c r="N21" s="404"/>
      <c r="O21" s="405"/>
      <c r="P21" s="404"/>
      <c r="Q21" s="405"/>
      <c r="R21" s="404"/>
      <c r="S21" s="405"/>
      <c r="T21" s="404"/>
      <c r="U21" s="405"/>
      <c r="V21" s="406"/>
      <c r="W21" s="406"/>
      <c r="X21" s="406"/>
      <c r="Y21" s="15"/>
      <c r="Z21" s="15"/>
      <c r="AA21" s="15"/>
      <c r="AB21" s="15"/>
    </row>
    <row r="22" spans="1:28" ht="42" customHeight="1">
      <c r="A22" s="17">
        <v>3</v>
      </c>
      <c r="B22" s="407" t="s">
        <v>24</v>
      </c>
      <c r="C22" s="408"/>
      <c r="D22" s="408"/>
      <c r="E22" s="408"/>
      <c r="F22" s="408"/>
      <c r="G22" s="408"/>
      <c r="H22" s="408"/>
      <c r="I22" s="408"/>
      <c r="J22" s="408"/>
      <c r="K22" s="409"/>
      <c r="L22" s="404"/>
      <c r="M22" s="405"/>
      <c r="N22" s="404"/>
      <c r="O22" s="405"/>
      <c r="P22" s="404"/>
      <c r="Q22" s="405"/>
      <c r="R22" s="404"/>
      <c r="S22" s="405"/>
      <c r="T22" s="404"/>
      <c r="U22" s="405"/>
      <c r="V22" s="406"/>
      <c r="W22" s="406"/>
      <c r="X22" s="406"/>
      <c r="Y22" s="15"/>
      <c r="Z22" s="15"/>
      <c r="AA22" s="15"/>
      <c r="AB22" s="15"/>
    </row>
    <row r="23" spans="1:28" ht="42" customHeight="1">
      <c r="A23" s="17">
        <v>4</v>
      </c>
      <c r="B23" s="407" t="s">
        <v>25</v>
      </c>
      <c r="C23" s="408"/>
      <c r="D23" s="408"/>
      <c r="E23" s="408"/>
      <c r="F23" s="408"/>
      <c r="G23" s="408"/>
      <c r="H23" s="408"/>
      <c r="I23" s="408"/>
      <c r="J23" s="408"/>
      <c r="K23" s="409"/>
      <c r="L23" s="404"/>
      <c r="M23" s="405"/>
      <c r="N23" s="404"/>
      <c r="O23" s="405"/>
      <c r="P23" s="404"/>
      <c r="Q23" s="405"/>
      <c r="R23" s="404"/>
      <c r="S23" s="405"/>
      <c r="T23" s="404"/>
      <c r="U23" s="405"/>
      <c r="V23" s="406"/>
      <c r="W23" s="406"/>
      <c r="X23" s="406"/>
      <c r="Y23" s="15"/>
      <c r="Z23" s="15"/>
      <c r="AA23" s="15"/>
      <c r="AB23" s="15"/>
    </row>
    <row r="24" spans="1:28" ht="42" customHeight="1">
      <c r="A24" s="17">
        <v>5</v>
      </c>
      <c r="B24" s="407" t="s">
        <v>26</v>
      </c>
      <c r="C24" s="408"/>
      <c r="D24" s="408"/>
      <c r="E24" s="408"/>
      <c r="F24" s="408"/>
      <c r="G24" s="408"/>
      <c r="H24" s="408"/>
      <c r="I24" s="408"/>
      <c r="J24" s="408"/>
      <c r="K24" s="409"/>
      <c r="L24" s="404"/>
      <c r="M24" s="405"/>
      <c r="N24" s="404"/>
      <c r="O24" s="405"/>
      <c r="P24" s="404"/>
      <c r="Q24" s="405"/>
      <c r="R24" s="404"/>
      <c r="S24" s="405"/>
      <c r="T24" s="404"/>
      <c r="U24" s="405"/>
      <c r="V24" s="406"/>
      <c r="W24" s="406"/>
      <c r="X24" s="406"/>
      <c r="Y24" s="15"/>
      <c r="Z24" s="15"/>
      <c r="AA24" s="15"/>
      <c r="AB24" s="15"/>
    </row>
    <row r="25" spans="1:28" ht="42" customHeight="1">
      <c r="A25" s="17">
        <v>6</v>
      </c>
      <c r="B25" s="407" t="s">
        <v>27</v>
      </c>
      <c r="C25" s="408"/>
      <c r="D25" s="408"/>
      <c r="E25" s="408"/>
      <c r="F25" s="408"/>
      <c r="G25" s="408"/>
      <c r="H25" s="408"/>
      <c r="I25" s="408"/>
      <c r="J25" s="408"/>
      <c r="K25" s="409"/>
      <c r="L25" s="404"/>
      <c r="M25" s="405"/>
      <c r="N25" s="404"/>
      <c r="O25" s="405"/>
      <c r="P25" s="404"/>
      <c r="Q25" s="405"/>
      <c r="R25" s="404"/>
      <c r="S25" s="405"/>
      <c r="T25" s="404"/>
      <c r="U25" s="405"/>
      <c r="V25" s="406"/>
      <c r="W25" s="406"/>
      <c r="X25" s="406"/>
      <c r="Y25" s="15"/>
      <c r="Z25" s="15"/>
      <c r="AA25" s="15"/>
      <c r="AB25" s="15"/>
    </row>
    <row r="26" spans="1:28" ht="27.75" customHeight="1">
      <c r="A26" s="17">
        <v>7</v>
      </c>
      <c r="B26" s="407" t="s">
        <v>28</v>
      </c>
      <c r="C26" s="408"/>
      <c r="D26" s="408"/>
      <c r="E26" s="408"/>
      <c r="F26" s="408"/>
      <c r="G26" s="408"/>
      <c r="H26" s="408"/>
      <c r="I26" s="408"/>
      <c r="J26" s="408"/>
      <c r="K26" s="409"/>
      <c r="L26" s="404"/>
      <c r="M26" s="405"/>
      <c r="N26" s="404"/>
      <c r="O26" s="405"/>
      <c r="P26" s="404"/>
      <c r="Q26" s="405"/>
      <c r="R26" s="404"/>
      <c r="S26" s="405"/>
      <c r="T26" s="404"/>
      <c r="U26" s="405"/>
      <c r="V26" s="406"/>
      <c r="W26" s="406"/>
      <c r="X26" s="406"/>
      <c r="Y26" s="15"/>
      <c r="Z26" s="15"/>
      <c r="AA26" s="15"/>
      <c r="AB26" s="15"/>
    </row>
    <row r="27" spans="1:28" ht="27.75" customHeight="1">
      <c r="A27" s="17">
        <v>8</v>
      </c>
      <c r="B27" s="407" t="s">
        <v>29</v>
      </c>
      <c r="C27" s="408"/>
      <c r="D27" s="408"/>
      <c r="E27" s="408"/>
      <c r="F27" s="408"/>
      <c r="G27" s="408"/>
      <c r="H27" s="408"/>
      <c r="I27" s="408"/>
      <c r="J27" s="408"/>
      <c r="K27" s="409"/>
      <c r="L27" s="404"/>
      <c r="M27" s="405"/>
      <c r="N27" s="404"/>
      <c r="O27" s="405"/>
      <c r="P27" s="404"/>
      <c r="Q27" s="405"/>
      <c r="R27" s="404"/>
      <c r="S27" s="405"/>
      <c r="T27" s="404"/>
      <c r="U27" s="405"/>
      <c r="V27" s="406"/>
      <c r="W27" s="406"/>
      <c r="X27" s="406"/>
      <c r="Y27" s="15"/>
      <c r="Z27" s="15"/>
      <c r="AA27" s="15"/>
      <c r="AB27" s="15"/>
    </row>
    <row r="28" spans="1:28" ht="42" customHeight="1">
      <c r="A28" s="17">
        <v>9</v>
      </c>
      <c r="B28" s="407" t="s">
        <v>30</v>
      </c>
      <c r="C28" s="408"/>
      <c r="D28" s="408"/>
      <c r="E28" s="408"/>
      <c r="F28" s="408"/>
      <c r="G28" s="408"/>
      <c r="H28" s="408"/>
      <c r="I28" s="408"/>
      <c r="J28" s="408"/>
      <c r="K28" s="409"/>
      <c r="L28" s="404"/>
      <c r="M28" s="405"/>
      <c r="N28" s="404"/>
      <c r="O28" s="405"/>
      <c r="P28" s="404"/>
      <c r="Q28" s="405"/>
      <c r="R28" s="404"/>
      <c r="S28" s="405"/>
      <c r="T28" s="404"/>
      <c r="U28" s="405"/>
      <c r="V28" s="406"/>
      <c r="W28" s="406"/>
      <c r="X28" s="406"/>
      <c r="Y28" s="15"/>
      <c r="Z28" s="15"/>
      <c r="AA28" s="15"/>
      <c r="AB28" s="15"/>
    </row>
    <row r="29" spans="1:28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5"/>
    </row>
    <row r="55" spans="1:28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5"/>
    </row>
    <row r="56" spans="1:11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</sheetData>
  <sheetProtection/>
  <mergeCells count="152">
    <mergeCell ref="N15:O15"/>
    <mergeCell ref="T15:U15"/>
    <mergeCell ref="R14:S14"/>
    <mergeCell ref="V7:X7"/>
    <mergeCell ref="P9:Q9"/>
    <mergeCell ref="R9:S9"/>
    <mergeCell ref="T9:U9"/>
    <mergeCell ref="V9:X9"/>
    <mergeCell ref="P7:Q7"/>
    <mergeCell ref="R7:S7"/>
    <mergeCell ref="R13:S13"/>
    <mergeCell ref="L14:M14"/>
    <mergeCell ref="V15:X15"/>
    <mergeCell ref="A18:K19"/>
    <mergeCell ref="L18:U18"/>
    <mergeCell ref="B13:K13"/>
    <mergeCell ref="P15:Q15"/>
    <mergeCell ref="R15:S15"/>
    <mergeCell ref="L15:M15"/>
    <mergeCell ref="T13:U13"/>
    <mergeCell ref="V18:X19"/>
    <mergeCell ref="L19:M19"/>
    <mergeCell ref="N19:O19"/>
    <mergeCell ref="P19:Q19"/>
    <mergeCell ref="R19:S19"/>
    <mergeCell ref="T19:U19"/>
    <mergeCell ref="B15:K15"/>
    <mergeCell ref="V6:X6"/>
    <mergeCell ref="V14:X14"/>
    <mergeCell ref="B7:K7"/>
    <mergeCell ref="L7:M7"/>
    <mergeCell ref="R8:S8"/>
    <mergeCell ref="T8:U8"/>
    <mergeCell ref="V8:X8"/>
    <mergeCell ref="B9:K9"/>
    <mergeCell ref="V13:X13"/>
    <mergeCell ref="B6:K6"/>
    <mergeCell ref="B14:K14"/>
    <mergeCell ref="B10:K10"/>
    <mergeCell ref="L6:M6"/>
    <mergeCell ref="L10:M10"/>
    <mergeCell ref="L9:M9"/>
    <mergeCell ref="B8:K8"/>
    <mergeCell ref="L8:M8"/>
    <mergeCell ref="B12:K12"/>
    <mergeCell ref="L12:M12"/>
    <mergeCell ref="V10:X10"/>
    <mergeCell ref="B11:K11"/>
    <mergeCell ref="T11:U11"/>
    <mergeCell ref="N11:O11"/>
    <mergeCell ref="V11:X11"/>
    <mergeCell ref="T10:U10"/>
    <mergeCell ref="T6:U6"/>
    <mergeCell ref="P10:Q10"/>
    <mergeCell ref="N8:O8"/>
    <mergeCell ref="P8:Q8"/>
    <mergeCell ref="N6:O6"/>
    <mergeCell ref="N9:O9"/>
    <mergeCell ref="N10:O10"/>
    <mergeCell ref="P6:Q6"/>
    <mergeCell ref="R6:S6"/>
    <mergeCell ref="R10:S10"/>
    <mergeCell ref="A4:K5"/>
    <mergeCell ref="T5:U5"/>
    <mergeCell ref="N14:O14"/>
    <mergeCell ref="T7:U7"/>
    <mergeCell ref="P14:Q14"/>
    <mergeCell ref="L11:M11"/>
    <mergeCell ref="L13:M13"/>
    <mergeCell ref="N13:O13"/>
    <mergeCell ref="P13:Q13"/>
    <mergeCell ref="T14:U14"/>
    <mergeCell ref="R12:S12"/>
    <mergeCell ref="T12:U12"/>
    <mergeCell ref="N7:O7"/>
    <mergeCell ref="A2:X2"/>
    <mergeCell ref="V4:X5"/>
    <mergeCell ref="L4:U4"/>
    <mergeCell ref="L5:M5"/>
    <mergeCell ref="N5:O5"/>
    <mergeCell ref="P5:Q5"/>
    <mergeCell ref="R5:S5"/>
    <mergeCell ref="V12:X12"/>
    <mergeCell ref="P11:Q11"/>
    <mergeCell ref="R11:S11"/>
    <mergeCell ref="N20:O20"/>
    <mergeCell ref="P20:Q20"/>
    <mergeCell ref="R20:S20"/>
    <mergeCell ref="T20:U20"/>
    <mergeCell ref="V20:X20"/>
    <mergeCell ref="N12:O12"/>
    <mergeCell ref="P12:Q12"/>
    <mergeCell ref="V21:X21"/>
    <mergeCell ref="B20:K20"/>
    <mergeCell ref="L20:M20"/>
    <mergeCell ref="B21:K21"/>
    <mergeCell ref="L21:M21"/>
    <mergeCell ref="N21:O21"/>
    <mergeCell ref="P21:Q21"/>
    <mergeCell ref="N22:O22"/>
    <mergeCell ref="P22:Q22"/>
    <mergeCell ref="R22:S22"/>
    <mergeCell ref="T22:U22"/>
    <mergeCell ref="R21:S21"/>
    <mergeCell ref="T21:U21"/>
    <mergeCell ref="V22:X22"/>
    <mergeCell ref="B23:K23"/>
    <mergeCell ref="L23:M23"/>
    <mergeCell ref="N23:O23"/>
    <mergeCell ref="P23:Q23"/>
    <mergeCell ref="R23:S23"/>
    <mergeCell ref="T23:U23"/>
    <mergeCell ref="V23:X23"/>
    <mergeCell ref="B22:K22"/>
    <mergeCell ref="L22:M22"/>
    <mergeCell ref="N25:O25"/>
    <mergeCell ref="P25:Q25"/>
    <mergeCell ref="T24:U24"/>
    <mergeCell ref="N24:O24"/>
    <mergeCell ref="P24:Q24"/>
    <mergeCell ref="B24:K24"/>
    <mergeCell ref="L24:M24"/>
    <mergeCell ref="B25:K25"/>
    <mergeCell ref="L25:M25"/>
    <mergeCell ref="V24:X24"/>
    <mergeCell ref="L26:M26"/>
    <mergeCell ref="N26:O26"/>
    <mergeCell ref="P26:Q26"/>
    <mergeCell ref="R24:S24"/>
    <mergeCell ref="R25:S25"/>
    <mergeCell ref="T26:U26"/>
    <mergeCell ref="V26:X26"/>
    <mergeCell ref="T25:U25"/>
    <mergeCell ref="V25:X25"/>
    <mergeCell ref="R27:S27"/>
    <mergeCell ref="T27:U27"/>
    <mergeCell ref="V27:X27"/>
    <mergeCell ref="B26:K26"/>
    <mergeCell ref="B27:K27"/>
    <mergeCell ref="L27:M27"/>
    <mergeCell ref="N27:O27"/>
    <mergeCell ref="P27:Q27"/>
    <mergeCell ref="H1:X1"/>
    <mergeCell ref="A17:X17"/>
    <mergeCell ref="R28:S28"/>
    <mergeCell ref="T28:U28"/>
    <mergeCell ref="V28:X28"/>
    <mergeCell ref="B28:K28"/>
    <mergeCell ref="L28:M28"/>
    <mergeCell ref="N28:O28"/>
    <mergeCell ref="P28:Q28"/>
    <mergeCell ref="R26:S26"/>
  </mergeCells>
  <printOptions/>
  <pageMargins left="0.75" right="0.43" top="0.25" bottom="0.31" header="0.44" footer="0.2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B1:AF32"/>
  <sheetViews>
    <sheetView view="pageBreakPreview" zoomScale="120" zoomScaleSheetLayoutView="120" zoomScalePageLayoutView="0" workbookViewId="0" topLeftCell="A1">
      <selection activeCell="C11" sqref="C11:X11"/>
    </sheetView>
  </sheetViews>
  <sheetFormatPr defaultColWidth="9.140625" defaultRowHeight="12.75"/>
  <cols>
    <col min="1" max="11" width="3.421875" style="21" customWidth="1"/>
    <col min="12" max="12" width="3.57421875" style="21" customWidth="1"/>
    <col min="13" max="29" width="3.421875" style="21" customWidth="1"/>
    <col min="30" max="30" width="2.421875" style="21" customWidth="1"/>
    <col min="31" max="31" width="11.7109375" style="16" customWidth="1"/>
    <col min="32" max="16384" width="9.140625" style="21" customWidth="1"/>
  </cols>
  <sheetData>
    <row r="1" spans="9:28" ht="15.75" customHeight="1" thickBot="1">
      <c r="I1" s="401" t="s">
        <v>179</v>
      </c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32"/>
      <c r="AA1" s="22"/>
      <c r="AB1" s="22"/>
    </row>
    <row r="2" spans="2:28" ht="49.5" customHeight="1">
      <c r="B2" s="468" t="s">
        <v>91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</row>
    <row r="3" ht="15.75" customHeight="1"/>
    <row r="4" spans="2:28" ht="30.75" customHeight="1">
      <c r="B4" s="470" t="s">
        <v>8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2"/>
      <c r="Y4" s="470" t="s">
        <v>31</v>
      </c>
      <c r="Z4" s="471"/>
      <c r="AA4" s="471"/>
      <c r="AB4" s="472"/>
    </row>
    <row r="5" spans="2:32" ht="27.75" customHeight="1">
      <c r="B5" s="14">
        <v>1</v>
      </c>
      <c r="C5" s="407" t="s">
        <v>32</v>
      </c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9"/>
      <c r="Y5" s="404"/>
      <c r="Z5" s="419"/>
      <c r="AA5" s="419"/>
      <c r="AB5" s="405"/>
      <c r="AF5" s="16"/>
    </row>
    <row r="6" spans="2:28" ht="27.75" customHeight="1">
      <c r="B6" s="14">
        <v>2</v>
      </c>
      <c r="C6" s="407" t="s">
        <v>11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9"/>
      <c r="Y6" s="422"/>
      <c r="Z6" s="436"/>
      <c r="AA6" s="436"/>
      <c r="AB6" s="423"/>
    </row>
    <row r="7" spans="2:28" ht="33" customHeight="1">
      <c r="B7" s="14">
        <v>3</v>
      </c>
      <c r="C7" s="407" t="s">
        <v>33</v>
      </c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9"/>
      <c r="Y7" s="422"/>
      <c r="Z7" s="436"/>
      <c r="AA7" s="436"/>
      <c r="AB7" s="423"/>
    </row>
    <row r="8" spans="2:28" ht="27.75" customHeight="1">
      <c r="B8" s="14">
        <v>4</v>
      </c>
      <c r="C8" s="407" t="s">
        <v>34</v>
      </c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9"/>
      <c r="Y8" s="404"/>
      <c r="Z8" s="419"/>
      <c r="AA8" s="419"/>
      <c r="AB8" s="405"/>
    </row>
    <row r="9" spans="2:28" ht="27.75" customHeight="1">
      <c r="B9" s="14">
        <v>5</v>
      </c>
      <c r="C9" s="407" t="s">
        <v>35</v>
      </c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9"/>
      <c r="Y9" s="422">
        <f>Y5-Y6+Y7-Y8</f>
        <v>0</v>
      </c>
      <c r="Z9" s="419"/>
      <c r="AA9" s="419"/>
      <c r="AB9" s="405"/>
    </row>
    <row r="10" spans="2:31" ht="27.75" customHeight="1">
      <c r="B10" s="14">
        <v>6</v>
      </c>
      <c r="C10" s="407" t="s">
        <v>36</v>
      </c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9"/>
      <c r="Y10" s="422">
        <f>Y9*15%</f>
        <v>0</v>
      </c>
      <c r="Z10" s="436"/>
      <c r="AA10" s="436"/>
      <c r="AB10" s="423"/>
      <c r="AE10" s="15" t="s">
        <v>116</v>
      </c>
    </row>
    <row r="11" spans="2:31" ht="30" customHeight="1">
      <c r="B11" s="14">
        <v>7</v>
      </c>
      <c r="C11" s="407" t="s">
        <v>38</v>
      </c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9"/>
      <c r="Y11" s="404"/>
      <c r="Z11" s="419"/>
      <c r="AA11" s="419"/>
      <c r="AB11" s="405"/>
      <c r="AD11" s="81"/>
      <c r="AE11" s="108">
        <f>Y9-Y10</f>
        <v>0</v>
      </c>
    </row>
    <row r="12" spans="2:28" ht="27.75" customHeight="1">
      <c r="B12" s="14">
        <v>8</v>
      </c>
      <c r="C12" s="407" t="s">
        <v>37</v>
      </c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9"/>
      <c r="Y12" s="433"/>
      <c r="Z12" s="434"/>
      <c r="AA12" s="434"/>
      <c r="AB12" s="435"/>
    </row>
    <row r="13" ht="15.75" customHeight="1"/>
    <row r="14" spans="23:26" ht="15.75" customHeight="1">
      <c r="W14" s="457"/>
      <c r="X14" s="458"/>
      <c r="Y14" s="458"/>
      <c r="Z14" s="458"/>
    </row>
    <row r="15" ht="15.75" customHeight="1"/>
    <row r="16" spans="2:28" ht="51.75" customHeight="1">
      <c r="B16" s="468" t="s">
        <v>92</v>
      </c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469"/>
    </row>
    <row r="17" ht="15" customHeight="1">
      <c r="B17" s="22"/>
    </row>
    <row r="18" spans="2:28" ht="15.75" customHeight="1">
      <c r="B18" s="449" t="s">
        <v>39</v>
      </c>
      <c r="C18" s="450"/>
      <c r="D18" s="450"/>
      <c r="E18" s="450"/>
      <c r="F18" s="450"/>
      <c r="G18" s="450"/>
      <c r="H18" s="450"/>
      <c r="I18" s="450"/>
      <c r="J18" s="450"/>
      <c r="K18" s="450"/>
      <c r="L18" s="453"/>
      <c r="M18" s="449" t="s">
        <v>45</v>
      </c>
      <c r="N18" s="450"/>
      <c r="O18" s="450"/>
      <c r="P18" s="450"/>
      <c r="Q18" s="450"/>
      <c r="R18" s="450"/>
      <c r="S18" s="450"/>
      <c r="T18" s="440" t="s">
        <v>41</v>
      </c>
      <c r="U18" s="441"/>
      <c r="V18" s="442"/>
      <c r="W18" s="459" t="s">
        <v>42</v>
      </c>
      <c r="X18" s="460"/>
      <c r="Y18" s="461"/>
      <c r="Z18" s="440" t="s">
        <v>43</v>
      </c>
      <c r="AA18" s="441"/>
      <c r="AB18" s="442"/>
    </row>
    <row r="19" spans="2:28" ht="21" customHeight="1">
      <c r="B19" s="451"/>
      <c r="C19" s="452"/>
      <c r="D19" s="452"/>
      <c r="E19" s="452"/>
      <c r="F19" s="452"/>
      <c r="G19" s="452"/>
      <c r="H19" s="452"/>
      <c r="I19" s="452"/>
      <c r="J19" s="452"/>
      <c r="K19" s="452"/>
      <c r="L19" s="473"/>
      <c r="M19" s="451"/>
      <c r="N19" s="452"/>
      <c r="O19" s="452"/>
      <c r="P19" s="452"/>
      <c r="Q19" s="452"/>
      <c r="R19" s="452"/>
      <c r="S19" s="452"/>
      <c r="T19" s="443"/>
      <c r="U19" s="444"/>
      <c r="V19" s="445"/>
      <c r="W19" s="462"/>
      <c r="X19" s="463"/>
      <c r="Y19" s="464"/>
      <c r="Z19" s="443"/>
      <c r="AA19" s="444"/>
      <c r="AB19" s="445"/>
    </row>
    <row r="20" spans="2:28" ht="21" customHeight="1">
      <c r="B20" s="451"/>
      <c r="C20" s="452"/>
      <c r="D20" s="452"/>
      <c r="E20" s="452"/>
      <c r="F20" s="452"/>
      <c r="G20" s="452"/>
      <c r="H20" s="452"/>
      <c r="I20" s="452"/>
      <c r="J20" s="452"/>
      <c r="K20" s="452"/>
      <c r="L20" s="473"/>
      <c r="M20" s="451"/>
      <c r="N20" s="452"/>
      <c r="O20" s="452"/>
      <c r="P20" s="452"/>
      <c r="Q20" s="452"/>
      <c r="R20" s="452"/>
      <c r="S20" s="452"/>
      <c r="T20" s="443"/>
      <c r="U20" s="444"/>
      <c r="V20" s="445"/>
      <c r="W20" s="462"/>
      <c r="X20" s="463"/>
      <c r="Y20" s="464"/>
      <c r="Z20" s="443"/>
      <c r="AA20" s="444"/>
      <c r="AB20" s="445"/>
    </row>
    <row r="21" spans="2:28" ht="15.75" customHeight="1">
      <c r="B21" s="451"/>
      <c r="C21" s="452"/>
      <c r="D21" s="452"/>
      <c r="E21" s="452"/>
      <c r="F21" s="452"/>
      <c r="G21" s="452"/>
      <c r="H21" s="452"/>
      <c r="I21" s="452"/>
      <c r="J21" s="452"/>
      <c r="K21" s="452"/>
      <c r="L21" s="473"/>
      <c r="M21" s="449" t="s">
        <v>7</v>
      </c>
      <c r="N21" s="450"/>
      <c r="O21" s="453"/>
      <c r="P21" s="449" t="s">
        <v>40</v>
      </c>
      <c r="Q21" s="450"/>
      <c r="R21" s="450"/>
      <c r="S21" s="453"/>
      <c r="T21" s="443"/>
      <c r="U21" s="444"/>
      <c r="V21" s="445"/>
      <c r="W21" s="462"/>
      <c r="X21" s="463"/>
      <c r="Y21" s="464"/>
      <c r="Z21" s="443"/>
      <c r="AA21" s="444"/>
      <c r="AB21" s="445"/>
    </row>
    <row r="22" spans="2:28" ht="15.75" customHeight="1">
      <c r="B22" s="454"/>
      <c r="C22" s="455"/>
      <c r="D22" s="455"/>
      <c r="E22" s="455"/>
      <c r="F22" s="455"/>
      <c r="G22" s="455"/>
      <c r="H22" s="455"/>
      <c r="I22" s="455"/>
      <c r="J22" s="455"/>
      <c r="K22" s="455"/>
      <c r="L22" s="456"/>
      <c r="M22" s="454"/>
      <c r="N22" s="455"/>
      <c r="O22" s="456"/>
      <c r="P22" s="454"/>
      <c r="Q22" s="455"/>
      <c r="R22" s="455"/>
      <c r="S22" s="456"/>
      <c r="T22" s="446"/>
      <c r="U22" s="447"/>
      <c r="V22" s="448"/>
      <c r="W22" s="465"/>
      <c r="X22" s="466"/>
      <c r="Y22" s="467"/>
      <c r="Z22" s="446"/>
      <c r="AA22" s="447"/>
      <c r="AB22" s="448"/>
    </row>
    <row r="23" spans="2:28" ht="15.75" customHeight="1">
      <c r="B23" s="437">
        <v>1</v>
      </c>
      <c r="C23" s="438"/>
      <c r="D23" s="438"/>
      <c r="E23" s="438"/>
      <c r="F23" s="438"/>
      <c r="G23" s="438"/>
      <c r="H23" s="438"/>
      <c r="I23" s="438"/>
      <c r="J23" s="438"/>
      <c r="K23" s="438"/>
      <c r="L23" s="439"/>
      <c r="M23" s="437">
        <v>2</v>
      </c>
      <c r="N23" s="438"/>
      <c r="O23" s="439"/>
      <c r="P23" s="437">
        <v>3</v>
      </c>
      <c r="Q23" s="438"/>
      <c r="R23" s="438"/>
      <c r="S23" s="439"/>
      <c r="T23" s="437">
        <v>4</v>
      </c>
      <c r="U23" s="438"/>
      <c r="V23" s="439"/>
      <c r="W23" s="437">
        <v>5</v>
      </c>
      <c r="X23" s="438"/>
      <c r="Y23" s="439"/>
      <c r="Z23" s="437">
        <v>6</v>
      </c>
      <c r="AA23" s="438"/>
      <c r="AB23" s="439"/>
    </row>
    <row r="24" spans="2:28" ht="15.75" customHeight="1">
      <c r="B24" s="13">
        <v>1</v>
      </c>
      <c r="C24" s="437"/>
      <c r="D24" s="438"/>
      <c r="E24" s="438"/>
      <c r="F24" s="438"/>
      <c r="G24" s="438"/>
      <c r="H24" s="438"/>
      <c r="I24" s="438"/>
      <c r="J24" s="438"/>
      <c r="K24" s="438"/>
      <c r="L24" s="439"/>
      <c r="M24" s="437"/>
      <c r="N24" s="438"/>
      <c r="O24" s="439"/>
      <c r="P24" s="437"/>
      <c r="Q24" s="438"/>
      <c r="R24" s="438"/>
      <c r="S24" s="439"/>
      <c r="T24" s="437"/>
      <c r="U24" s="438"/>
      <c r="V24" s="439"/>
      <c r="W24" s="437"/>
      <c r="X24" s="438"/>
      <c r="Y24" s="439"/>
      <c r="Z24" s="437"/>
      <c r="AA24" s="438"/>
      <c r="AB24" s="439"/>
    </row>
    <row r="25" spans="2:28" ht="15.75" customHeight="1">
      <c r="B25" s="13">
        <v>2</v>
      </c>
      <c r="C25" s="437"/>
      <c r="D25" s="438"/>
      <c r="E25" s="438"/>
      <c r="F25" s="438"/>
      <c r="G25" s="438"/>
      <c r="H25" s="438"/>
      <c r="I25" s="438"/>
      <c r="J25" s="438"/>
      <c r="K25" s="438"/>
      <c r="L25" s="439"/>
      <c r="M25" s="437"/>
      <c r="N25" s="438"/>
      <c r="O25" s="439"/>
      <c r="P25" s="437"/>
      <c r="Q25" s="438"/>
      <c r="R25" s="438"/>
      <c r="S25" s="439"/>
      <c r="T25" s="437"/>
      <c r="U25" s="438"/>
      <c r="V25" s="439"/>
      <c r="W25" s="437"/>
      <c r="X25" s="438"/>
      <c r="Y25" s="439"/>
      <c r="Z25" s="437"/>
      <c r="AA25" s="438"/>
      <c r="AB25" s="439"/>
    </row>
    <row r="26" spans="2:28" ht="15.75" customHeight="1">
      <c r="B26" s="13">
        <v>3</v>
      </c>
      <c r="C26" s="437"/>
      <c r="D26" s="438"/>
      <c r="E26" s="438"/>
      <c r="F26" s="438"/>
      <c r="G26" s="438"/>
      <c r="H26" s="438"/>
      <c r="I26" s="438"/>
      <c r="J26" s="438"/>
      <c r="K26" s="438"/>
      <c r="L26" s="439"/>
      <c r="M26" s="437"/>
      <c r="N26" s="438"/>
      <c r="O26" s="439"/>
      <c r="P26" s="437"/>
      <c r="Q26" s="438"/>
      <c r="R26" s="438"/>
      <c r="S26" s="439"/>
      <c r="T26" s="437"/>
      <c r="U26" s="438"/>
      <c r="V26" s="439"/>
      <c r="W26" s="437"/>
      <c r="X26" s="438"/>
      <c r="Y26" s="439"/>
      <c r="Z26" s="437"/>
      <c r="AA26" s="438"/>
      <c r="AB26" s="439"/>
    </row>
    <row r="27" spans="2:28" ht="15.75" customHeight="1">
      <c r="B27" s="13">
        <v>4</v>
      </c>
      <c r="C27" s="437"/>
      <c r="D27" s="438"/>
      <c r="E27" s="438"/>
      <c r="F27" s="438"/>
      <c r="G27" s="438"/>
      <c r="H27" s="438"/>
      <c r="I27" s="438"/>
      <c r="J27" s="438"/>
      <c r="K27" s="438"/>
      <c r="L27" s="439"/>
      <c r="M27" s="437"/>
      <c r="N27" s="438"/>
      <c r="O27" s="439"/>
      <c r="P27" s="437"/>
      <c r="Q27" s="438"/>
      <c r="R27" s="438"/>
      <c r="S27" s="439"/>
      <c r="T27" s="437"/>
      <c r="U27" s="438"/>
      <c r="V27" s="439"/>
      <c r="W27" s="437"/>
      <c r="X27" s="438"/>
      <c r="Y27" s="439"/>
      <c r="Z27" s="437"/>
      <c r="AA27" s="438"/>
      <c r="AB27" s="439"/>
    </row>
    <row r="28" spans="2:28" ht="15.75" customHeight="1">
      <c r="B28" s="13">
        <v>5</v>
      </c>
      <c r="C28" s="437"/>
      <c r="D28" s="438"/>
      <c r="E28" s="438"/>
      <c r="F28" s="438"/>
      <c r="G28" s="438"/>
      <c r="H28" s="438"/>
      <c r="I28" s="438"/>
      <c r="J28" s="438"/>
      <c r="K28" s="438"/>
      <c r="L28" s="439"/>
      <c r="M28" s="437"/>
      <c r="N28" s="438"/>
      <c r="O28" s="439"/>
      <c r="P28" s="437"/>
      <c r="Q28" s="438"/>
      <c r="R28" s="438"/>
      <c r="S28" s="439"/>
      <c r="T28" s="437"/>
      <c r="U28" s="438"/>
      <c r="V28" s="439"/>
      <c r="W28" s="437"/>
      <c r="X28" s="438"/>
      <c r="Y28" s="439"/>
      <c r="Z28" s="437"/>
      <c r="AA28" s="438"/>
      <c r="AB28" s="439"/>
    </row>
    <row r="29" spans="2:28" ht="15.75" customHeight="1">
      <c r="B29" s="13">
        <v>6</v>
      </c>
      <c r="C29" s="437"/>
      <c r="D29" s="438"/>
      <c r="E29" s="438"/>
      <c r="F29" s="438"/>
      <c r="G29" s="438"/>
      <c r="H29" s="438"/>
      <c r="I29" s="438"/>
      <c r="J29" s="438"/>
      <c r="K29" s="438"/>
      <c r="L29" s="439"/>
      <c r="M29" s="437"/>
      <c r="N29" s="438"/>
      <c r="O29" s="439"/>
      <c r="P29" s="437"/>
      <c r="Q29" s="438"/>
      <c r="R29" s="438"/>
      <c r="S29" s="439"/>
      <c r="T29" s="437"/>
      <c r="U29" s="438"/>
      <c r="V29" s="439"/>
      <c r="W29" s="437"/>
      <c r="X29" s="438"/>
      <c r="Y29" s="439"/>
      <c r="Z29" s="437"/>
      <c r="AA29" s="438"/>
      <c r="AB29" s="439"/>
    </row>
    <row r="30" spans="2:28" ht="15.75" customHeight="1">
      <c r="B30" s="13">
        <v>7</v>
      </c>
      <c r="C30" s="437"/>
      <c r="D30" s="438"/>
      <c r="E30" s="438"/>
      <c r="F30" s="438"/>
      <c r="G30" s="438"/>
      <c r="H30" s="438"/>
      <c r="I30" s="438"/>
      <c r="J30" s="438"/>
      <c r="K30" s="438"/>
      <c r="L30" s="439"/>
      <c r="M30" s="437"/>
      <c r="N30" s="438"/>
      <c r="O30" s="439"/>
      <c r="P30" s="437"/>
      <c r="Q30" s="438"/>
      <c r="R30" s="438"/>
      <c r="S30" s="439"/>
      <c r="T30" s="437"/>
      <c r="U30" s="438"/>
      <c r="V30" s="439"/>
      <c r="W30" s="437"/>
      <c r="X30" s="438"/>
      <c r="Y30" s="439"/>
      <c r="Z30" s="437"/>
      <c r="AA30" s="438"/>
      <c r="AB30" s="439"/>
    </row>
    <row r="31" spans="2:28" ht="15.75" customHeight="1">
      <c r="B31" s="13">
        <v>8</v>
      </c>
      <c r="C31" s="437"/>
      <c r="D31" s="438"/>
      <c r="E31" s="438"/>
      <c r="F31" s="438"/>
      <c r="G31" s="438"/>
      <c r="H31" s="438"/>
      <c r="I31" s="438"/>
      <c r="J31" s="438"/>
      <c r="K31" s="438"/>
      <c r="L31" s="439"/>
      <c r="M31" s="437"/>
      <c r="N31" s="438"/>
      <c r="O31" s="439"/>
      <c r="P31" s="437"/>
      <c r="Q31" s="438"/>
      <c r="R31" s="438"/>
      <c r="S31" s="439"/>
      <c r="T31" s="437"/>
      <c r="U31" s="438"/>
      <c r="V31" s="439"/>
      <c r="W31" s="437"/>
      <c r="X31" s="438"/>
      <c r="Y31" s="439"/>
      <c r="Z31" s="437"/>
      <c r="AA31" s="438"/>
      <c r="AB31" s="439"/>
    </row>
    <row r="32" spans="23:28" ht="15.75" customHeight="1">
      <c r="W32" s="450" t="s">
        <v>44</v>
      </c>
      <c r="X32" s="450"/>
      <c r="Y32" s="450"/>
      <c r="Z32" s="474"/>
      <c r="AA32" s="474"/>
      <c r="AB32" s="47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sheetProtection/>
  <mergeCells count="85">
    <mergeCell ref="W28:Y28"/>
    <mergeCell ref="Z28:AB28"/>
    <mergeCell ref="C29:L29"/>
    <mergeCell ref="M29:O29"/>
    <mergeCell ref="P29:S29"/>
    <mergeCell ref="T29:V29"/>
    <mergeCell ref="W32:Y32"/>
    <mergeCell ref="Z32:AB32"/>
    <mergeCell ref="C27:L27"/>
    <mergeCell ref="M27:O27"/>
    <mergeCell ref="P27:S27"/>
    <mergeCell ref="T27:V27"/>
    <mergeCell ref="W27:Y27"/>
    <mergeCell ref="Z27:AB27"/>
    <mergeCell ref="C28:L28"/>
    <mergeCell ref="M28:O28"/>
    <mergeCell ref="W31:Y31"/>
    <mergeCell ref="Z31:AB31"/>
    <mergeCell ref="C30:L30"/>
    <mergeCell ref="M30:O30"/>
    <mergeCell ref="C31:L31"/>
    <mergeCell ref="M31:O31"/>
    <mergeCell ref="P31:S31"/>
    <mergeCell ref="T31:V31"/>
    <mergeCell ref="P30:S30"/>
    <mergeCell ref="T30:V30"/>
    <mergeCell ref="Z24:AB24"/>
    <mergeCell ref="W25:Y25"/>
    <mergeCell ref="Z25:AB25"/>
    <mergeCell ref="W26:Y26"/>
    <mergeCell ref="Z26:AB26"/>
    <mergeCell ref="W24:Y24"/>
    <mergeCell ref="W30:Y30"/>
    <mergeCell ref="Z30:AB30"/>
    <mergeCell ref="W29:Y29"/>
    <mergeCell ref="Z29:AB29"/>
    <mergeCell ref="C25:L25"/>
    <mergeCell ref="M25:O25"/>
    <mergeCell ref="P25:S25"/>
    <mergeCell ref="T25:V25"/>
    <mergeCell ref="P28:S28"/>
    <mergeCell ref="T28:V28"/>
    <mergeCell ref="C24:L24"/>
    <mergeCell ref="M24:O24"/>
    <mergeCell ref="P24:S24"/>
    <mergeCell ref="T24:V24"/>
    <mergeCell ref="C26:L26"/>
    <mergeCell ref="M26:O26"/>
    <mergeCell ref="P26:S26"/>
    <mergeCell ref="T26:V26"/>
    <mergeCell ref="B23:L23"/>
    <mergeCell ref="M23:O23"/>
    <mergeCell ref="P23:S23"/>
    <mergeCell ref="T23:V23"/>
    <mergeCell ref="B16:AB16"/>
    <mergeCell ref="B18:L22"/>
    <mergeCell ref="Z18:AB22"/>
    <mergeCell ref="B2:AB2"/>
    <mergeCell ref="B4:X4"/>
    <mergeCell ref="Y4:AB4"/>
    <mergeCell ref="C5:X5"/>
    <mergeCell ref="Y5:AB5"/>
    <mergeCell ref="Y7:AB7"/>
    <mergeCell ref="C6:X6"/>
    <mergeCell ref="Y6:AB6"/>
    <mergeCell ref="C8:X8"/>
    <mergeCell ref="Y8:AB8"/>
    <mergeCell ref="W23:Y23"/>
    <mergeCell ref="Z23:AB23"/>
    <mergeCell ref="T18:V22"/>
    <mergeCell ref="M18:S20"/>
    <mergeCell ref="M21:O22"/>
    <mergeCell ref="P21:S22"/>
    <mergeCell ref="W14:Z14"/>
    <mergeCell ref="W18:Y22"/>
    <mergeCell ref="I1:Z1"/>
    <mergeCell ref="C11:X11"/>
    <mergeCell ref="Y11:AB11"/>
    <mergeCell ref="C12:X12"/>
    <mergeCell ref="Y12:AB12"/>
    <mergeCell ref="C9:X9"/>
    <mergeCell ref="Y9:AB9"/>
    <mergeCell ref="C10:X10"/>
    <mergeCell ref="Y10:AB10"/>
    <mergeCell ref="C7:X7"/>
  </mergeCells>
  <printOptions/>
  <pageMargins left="0.48" right="0.27" top="0.49" bottom="0.69" header="0.39" footer="0.24"/>
  <pageSetup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12.7109375" style="0" customWidth="1"/>
    <col min="2" max="2" width="8.57421875" style="0" customWidth="1"/>
    <col min="3" max="3" width="15.421875" style="0" customWidth="1"/>
    <col min="4" max="4" width="16.7109375" style="0" customWidth="1"/>
    <col min="5" max="5" width="2.421875" style="0" customWidth="1"/>
    <col min="6" max="6" width="1.8515625" style="0" customWidth="1"/>
    <col min="7" max="7" width="12.7109375" style="0" customWidth="1"/>
    <col min="8" max="8" width="14.28125" style="0" customWidth="1"/>
    <col min="9" max="9" width="2.00390625" style="107" customWidth="1"/>
    <col min="10" max="10" width="12.28125" style="0" customWidth="1"/>
    <col min="11" max="11" width="14.28125" style="0" customWidth="1"/>
    <col min="13" max="13" width="11.28125" style="0" bestFit="1" customWidth="1"/>
  </cols>
  <sheetData>
    <row r="1" spans="1:11" ht="21">
      <c r="A1" s="475" t="s">
        <v>85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</row>
    <row r="2" spans="1:11" ht="16.5" customHeight="1">
      <c r="A2" s="283" t="s">
        <v>255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4:11" ht="9.75" customHeight="1">
      <c r="D3" s="2"/>
      <c r="E3" s="2"/>
      <c r="F3" s="2"/>
      <c r="G3" s="2"/>
      <c r="H3" s="2"/>
      <c r="I3" s="83"/>
      <c r="J3" s="2"/>
      <c r="K3" s="2"/>
    </row>
    <row r="4" spans="1:11" ht="21.75" customHeight="1">
      <c r="A4" s="476" t="s">
        <v>204</v>
      </c>
      <c r="B4" s="476"/>
      <c r="C4" s="477" t="s">
        <v>254</v>
      </c>
      <c r="D4" s="477"/>
      <c r="E4" s="477"/>
      <c r="F4" s="477"/>
      <c r="G4" s="477"/>
      <c r="H4" s="477"/>
      <c r="I4" s="185"/>
      <c r="J4" s="185"/>
      <c r="K4" s="23"/>
    </row>
    <row r="5" spans="1:11" ht="21.75" customHeight="1">
      <c r="A5" s="476" t="s">
        <v>102</v>
      </c>
      <c r="B5" s="476"/>
      <c r="C5" s="476"/>
      <c r="D5" s="186" t="s">
        <v>205</v>
      </c>
      <c r="E5" s="184"/>
      <c r="F5" s="184"/>
      <c r="G5" s="184"/>
      <c r="H5" s="184"/>
      <c r="I5" s="184"/>
      <c r="J5" s="184"/>
      <c r="K5" s="24"/>
    </row>
    <row r="6" spans="1:11" ht="21.75" customHeight="1">
      <c r="A6" s="187" t="s">
        <v>130</v>
      </c>
      <c r="B6" s="478" t="s">
        <v>257</v>
      </c>
      <c r="C6" s="478"/>
      <c r="D6" s="478"/>
      <c r="E6" s="478"/>
      <c r="F6" s="478"/>
      <c r="G6" s="478"/>
      <c r="H6" s="478"/>
      <c r="I6" s="478"/>
      <c r="J6" s="478"/>
      <c r="K6" s="181"/>
    </row>
    <row r="7" spans="1:11" ht="21.75" customHeight="1">
      <c r="A7" s="476" t="s">
        <v>206</v>
      </c>
      <c r="B7" s="476"/>
      <c r="C7" s="479" t="s">
        <v>258</v>
      </c>
      <c r="D7" s="480"/>
      <c r="E7" s="184"/>
      <c r="F7" s="184"/>
      <c r="G7" s="184"/>
      <c r="H7" s="184"/>
      <c r="I7" s="184"/>
      <c r="J7" s="184"/>
      <c r="K7" s="24"/>
    </row>
    <row r="8" spans="1:11" ht="21.75" customHeight="1">
      <c r="A8" s="476" t="s">
        <v>207</v>
      </c>
      <c r="B8" s="476"/>
      <c r="C8" s="186" t="s">
        <v>31</v>
      </c>
      <c r="D8" s="184"/>
      <c r="E8" s="184"/>
      <c r="F8" s="184"/>
      <c r="G8" s="184"/>
      <c r="H8" s="184"/>
      <c r="I8" s="184"/>
      <c r="J8" s="184"/>
      <c r="K8" s="24"/>
    </row>
    <row r="9" spans="4:11" ht="16.5">
      <c r="D9" s="25"/>
      <c r="E9" s="25"/>
      <c r="F9" s="25"/>
      <c r="G9" s="481" t="s">
        <v>256</v>
      </c>
      <c r="H9" s="481"/>
      <c r="I9" s="83"/>
      <c r="J9" s="481" t="s">
        <v>256</v>
      </c>
      <c r="K9" s="481"/>
    </row>
    <row r="10" spans="1:11" ht="18.75" customHeight="1">
      <c r="A10" s="482" t="s">
        <v>208</v>
      </c>
      <c r="B10" s="482"/>
      <c r="C10" s="482"/>
      <c r="D10" s="482"/>
      <c r="E10" s="25"/>
      <c r="F10" s="25"/>
      <c r="G10" s="25"/>
      <c r="H10" s="25"/>
      <c r="I10" s="83"/>
      <c r="J10" s="25"/>
      <c r="K10" s="25"/>
    </row>
    <row r="11" spans="1:11" ht="18.75" customHeight="1">
      <c r="A11" s="482" t="s">
        <v>46</v>
      </c>
      <c r="B11" s="482"/>
      <c r="C11" s="482"/>
      <c r="D11" s="482"/>
      <c r="E11" s="25"/>
      <c r="F11" s="25"/>
      <c r="G11" s="25"/>
      <c r="H11" s="87"/>
      <c r="I11" s="83"/>
      <c r="J11" s="25"/>
      <c r="K11" s="87"/>
    </row>
    <row r="12" spans="1:11" ht="18.75" customHeight="1">
      <c r="A12" s="483" t="s">
        <v>47</v>
      </c>
      <c r="B12" s="483"/>
      <c r="C12" s="483"/>
      <c r="D12" s="483"/>
      <c r="E12" s="188">
        <v>1</v>
      </c>
      <c r="F12" s="23"/>
      <c r="G12" s="97"/>
      <c r="H12" s="85"/>
      <c r="I12" s="82"/>
      <c r="J12" s="97"/>
      <c r="K12" s="85"/>
    </row>
    <row r="13" spans="1:11" ht="18.75" customHeight="1">
      <c r="A13" s="483" t="s">
        <v>209</v>
      </c>
      <c r="B13" s="483"/>
      <c r="C13" s="483"/>
      <c r="D13" s="483"/>
      <c r="E13" s="188"/>
      <c r="F13" s="23"/>
      <c r="G13" s="97"/>
      <c r="H13" s="85"/>
      <c r="I13" s="82"/>
      <c r="J13" s="97"/>
      <c r="K13" s="85"/>
    </row>
    <row r="14" spans="1:11" ht="18.75" customHeight="1">
      <c r="A14" s="483" t="s">
        <v>210</v>
      </c>
      <c r="B14" s="483"/>
      <c r="C14" s="483"/>
      <c r="D14" s="483"/>
      <c r="E14" s="188"/>
      <c r="F14" s="23"/>
      <c r="G14" s="189"/>
      <c r="H14" s="85"/>
      <c r="I14" s="82"/>
      <c r="J14" s="189"/>
      <c r="K14" s="85"/>
    </row>
    <row r="15" spans="1:11" ht="18.75" customHeight="1" thickBot="1">
      <c r="A15" s="484" t="s">
        <v>48</v>
      </c>
      <c r="B15" s="484"/>
      <c r="C15" s="484"/>
      <c r="D15" s="484"/>
      <c r="E15" s="190"/>
      <c r="F15" s="25"/>
      <c r="G15" s="87"/>
      <c r="H15" s="191">
        <f>SUM(G12:G14)</f>
        <v>0</v>
      </c>
      <c r="I15" s="83"/>
      <c r="J15" s="87"/>
      <c r="K15" s="191">
        <f>SUM(J12:J14)</f>
        <v>0</v>
      </c>
    </row>
    <row r="16" spans="1:11" ht="6.75" customHeight="1" thickTop="1">
      <c r="A16" s="485"/>
      <c r="B16" s="485"/>
      <c r="C16" s="485"/>
      <c r="D16" s="485"/>
      <c r="E16" s="188"/>
      <c r="F16" s="26"/>
      <c r="G16" s="88"/>
      <c r="H16" s="88"/>
      <c r="I16" s="82"/>
      <c r="J16" s="88"/>
      <c r="K16" s="88"/>
    </row>
    <row r="17" spans="1:11" ht="18.75" customHeight="1">
      <c r="A17" s="482" t="s">
        <v>49</v>
      </c>
      <c r="B17" s="482"/>
      <c r="C17" s="482"/>
      <c r="D17" s="482"/>
      <c r="E17" s="190"/>
      <c r="F17" s="25"/>
      <c r="G17" s="87"/>
      <c r="H17" s="87"/>
      <c r="I17" s="83"/>
      <c r="J17" s="87"/>
      <c r="K17" s="87"/>
    </row>
    <row r="18" spans="1:11" ht="18.75" customHeight="1">
      <c r="A18" s="483" t="s">
        <v>50</v>
      </c>
      <c r="B18" s="483"/>
      <c r="C18" s="483"/>
      <c r="D18" s="483"/>
      <c r="E18" s="188"/>
      <c r="F18" s="23"/>
      <c r="G18" s="97"/>
      <c r="H18" s="85"/>
      <c r="I18" s="82"/>
      <c r="J18" s="97"/>
      <c r="K18" s="85"/>
    </row>
    <row r="19" spans="1:11" ht="18.75" customHeight="1">
      <c r="A19" s="483" t="s">
        <v>51</v>
      </c>
      <c r="B19" s="483"/>
      <c r="C19" s="483"/>
      <c r="D19" s="483"/>
      <c r="E19" s="188">
        <v>2</v>
      </c>
      <c r="F19" s="23"/>
      <c r="G19" s="97"/>
      <c r="H19" s="85"/>
      <c r="I19" s="82"/>
      <c r="J19" s="97"/>
      <c r="K19" s="85"/>
    </row>
    <row r="20" spans="1:11" ht="18.75" customHeight="1">
      <c r="A20" s="483" t="s">
        <v>105</v>
      </c>
      <c r="B20" s="483"/>
      <c r="C20" s="483"/>
      <c r="D20" s="483"/>
      <c r="E20" s="188">
        <v>3</v>
      </c>
      <c r="F20" s="23"/>
      <c r="G20" s="97"/>
      <c r="H20" s="85"/>
      <c r="I20" s="82"/>
      <c r="J20" s="84"/>
      <c r="K20" s="85"/>
    </row>
    <row r="21" spans="1:11" ht="18.75" customHeight="1">
      <c r="A21" s="483" t="s">
        <v>211</v>
      </c>
      <c r="B21" s="483"/>
      <c r="C21" s="483"/>
      <c r="D21" s="483"/>
      <c r="E21" s="188"/>
      <c r="F21" s="23"/>
      <c r="G21" s="97"/>
      <c r="H21" s="85"/>
      <c r="I21" s="82"/>
      <c r="J21" s="84"/>
      <c r="K21" s="85"/>
    </row>
    <row r="22" spans="1:11" ht="18.75" customHeight="1">
      <c r="A22" s="483" t="s">
        <v>86</v>
      </c>
      <c r="B22" s="483"/>
      <c r="C22" s="483"/>
      <c r="D22" s="483"/>
      <c r="E22" s="188"/>
      <c r="F22" s="23"/>
      <c r="G22" s="189"/>
      <c r="H22" s="85"/>
      <c r="I22" s="82"/>
      <c r="J22" s="86"/>
      <c r="K22" s="85"/>
    </row>
    <row r="23" spans="1:11" ht="18.75" customHeight="1" thickBot="1">
      <c r="A23" s="486" t="s">
        <v>212</v>
      </c>
      <c r="B23" s="486"/>
      <c r="C23" s="486"/>
      <c r="D23" s="486"/>
      <c r="E23" s="190"/>
      <c r="F23" s="27"/>
      <c r="G23" s="89"/>
      <c r="H23" s="192">
        <f>SUM(G18:G22)</f>
        <v>0</v>
      </c>
      <c r="I23" s="83"/>
      <c r="J23" s="89"/>
      <c r="K23" s="192">
        <f>SUM(J18:J22)</f>
        <v>0</v>
      </c>
    </row>
    <row r="24" spans="1:11" ht="6" customHeight="1" thickTop="1">
      <c r="A24" s="485"/>
      <c r="B24" s="485"/>
      <c r="C24" s="485"/>
      <c r="D24" s="485"/>
      <c r="E24" s="188"/>
      <c r="F24" s="26"/>
      <c r="G24" s="88"/>
      <c r="H24" s="88"/>
      <c r="I24" s="82"/>
      <c r="J24" s="88"/>
      <c r="K24" s="88"/>
    </row>
    <row r="25" spans="1:11" ht="16.5" thickBot="1">
      <c r="A25" s="486" t="s">
        <v>213</v>
      </c>
      <c r="B25" s="486"/>
      <c r="C25" s="486"/>
      <c r="D25" s="486"/>
      <c r="E25" s="190"/>
      <c r="F25" s="27"/>
      <c r="G25" s="89"/>
      <c r="H25" s="193">
        <f>SUM(H15:H24)</f>
        <v>0</v>
      </c>
      <c r="I25" s="83"/>
      <c r="J25" s="89"/>
      <c r="K25" s="193">
        <f>SUM(K15:K24)</f>
        <v>0</v>
      </c>
    </row>
    <row r="26" spans="1:11" ht="16.5">
      <c r="A26" s="485"/>
      <c r="B26" s="485"/>
      <c r="C26" s="485"/>
      <c r="D26" s="485"/>
      <c r="E26" s="188"/>
      <c r="F26" s="26"/>
      <c r="G26" s="88"/>
      <c r="H26" s="88"/>
      <c r="I26" s="82"/>
      <c r="J26" s="88"/>
      <c r="K26" s="88"/>
    </row>
    <row r="27" spans="1:11" ht="16.5">
      <c r="A27" s="482" t="s">
        <v>52</v>
      </c>
      <c r="B27" s="482"/>
      <c r="C27" s="482"/>
      <c r="D27" s="482"/>
      <c r="E27" s="194"/>
      <c r="F27" s="28"/>
      <c r="G27" s="90"/>
      <c r="H27" s="90"/>
      <c r="I27" s="83"/>
      <c r="J27" s="90"/>
      <c r="K27" s="90"/>
    </row>
    <row r="28" spans="1:11" ht="5.25" customHeight="1">
      <c r="A28" s="485"/>
      <c r="B28" s="485"/>
      <c r="C28" s="485"/>
      <c r="D28" s="485"/>
      <c r="E28" s="194"/>
      <c r="F28" s="28"/>
      <c r="G28" s="90"/>
      <c r="H28" s="90"/>
      <c r="I28" s="83"/>
      <c r="J28" s="90"/>
      <c r="K28" s="90"/>
    </row>
    <row r="29" spans="1:11" ht="18.75" customHeight="1">
      <c r="A29" s="482" t="s">
        <v>53</v>
      </c>
      <c r="B29" s="482"/>
      <c r="C29" s="482"/>
      <c r="D29" s="482"/>
      <c r="E29" s="195"/>
      <c r="F29" s="29"/>
      <c r="G29" s="91"/>
      <c r="H29" s="91"/>
      <c r="I29" s="106"/>
      <c r="J29" s="91"/>
      <c r="K29" s="91"/>
    </row>
    <row r="30" spans="1:11" ht="18.75" customHeight="1">
      <c r="A30" s="487" t="s">
        <v>54</v>
      </c>
      <c r="B30" s="487"/>
      <c r="C30" s="487"/>
      <c r="D30" s="487"/>
      <c r="E30" s="196"/>
      <c r="F30" s="31"/>
      <c r="G30" s="97"/>
      <c r="H30" s="93"/>
      <c r="I30" s="82"/>
      <c r="J30" s="84"/>
      <c r="K30" s="93"/>
    </row>
    <row r="31" spans="1:11" ht="18.75" customHeight="1">
      <c r="A31" s="487" t="s">
        <v>214</v>
      </c>
      <c r="B31" s="487"/>
      <c r="C31" s="487"/>
      <c r="D31" s="487"/>
      <c r="E31" s="196"/>
      <c r="F31" s="31"/>
      <c r="G31" s="97"/>
      <c r="H31" s="93"/>
      <c r="I31" s="82"/>
      <c r="J31" s="84"/>
      <c r="K31" s="93"/>
    </row>
    <row r="32" spans="1:11" ht="18.75" customHeight="1">
      <c r="A32" s="487" t="s">
        <v>55</v>
      </c>
      <c r="B32" s="487"/>
      <c r="C32" s="487"/>
      <c r="D32" s="487"/>
      <c r="E32" s="196"/>
      <c r="F32" s="31"/>
      <c r="G32" s="97"/>
      <c r="H32" s="93"/>
      <c r="I32" s="82"/>
      <c r="J32" s="84"/>
      <c r="K32" s="93"/>
    </row>
    <row r="33" spans="1:11" ht="18.75" customHeight="1">
      <c r="A33" s="487" t="s">
        <v>215</v>
      </c>
      <c r="B33" s="487"/>
      <c r="C33" s="487"/>
      <c r="D33" s="487"/>
      <c r="E33" s="196"/>
      <c r="F33" s="31"/>
      <c r="G33" s="189"/>
      <c r="H33" s="93"/>
      <c r="I33" s="82"/>
      <c r="J33" s="86"/>
      <c r="K33" s="93"/>
    </row>
    <row r="34" spans="1:11" ht="18.75" customHeight="1" thickBot="1">
      <c r="A34" s="488" t="s">
        <v>56</v>
      </c>
      <c r="B34" s="488"/>
      <c r="C34" s="488"/>
      <c r="D34" s="488"/>
      <c r="E34" s="197"/>
      <c r="F34" s="30"/>
      <c r="G34" s="92"/>
      <c r="H34" s="198">
        <f>SUM(G30:G33)</f>
        <v>0</v>
      </c>
      <c r="I34" s="83"/>
      <c r="J34" s="92"/>
      <c r="K34" s="198">
        <f>SUM(J30:J33)</f>
        <v>0</v>
      </c>
    </row>
    <row r="35" spans="1:11" ht="8.25" customHeight="1" thickTop="1">
      <c r="A35" s="485"/>
      <c r="B35" s="485"/>
      <c r="C35" s="485"/>
      <c r="D35" s="485"/>
      <c r="E35" s="196"/>
      <c r="F35" s="31"/>
      <c r="G35" s="93"/>
      <c r="H35" s="93"/>
      <c r="I35" s="82"/>
      <c r="J35" s="93"/>
      <c r="K35" s="93"/>
    </row>
    <row r="36" spans="1:11" ht="22.5" customHeight="1">
      <c r="A36" s="482" t="s">
        <v>57</v>
      </c>
      <c r="B36" s="482"/>
      <c r="C36" s="482"/>
      <c r="D36" s="482"/>
      <c r="E36" s="195"/>
      <c r="F36" s="29"/>
      <c r="G36" s="91"/>
      <c r="H36" s="91"/>
      <c r="I36" s="106"/>
      <c r="J36" s="91"/>
      <c r="K36" s="91"/>
    </row>
    <row r="37" spans="1:11" ht="22.5" customHeight="1">
      <c r="A37" s="487" t="s">
        <v>106</v>
      </c>
      <c r="B37" s="487"/>
      <c r="C37" s="487"/>
      <c r="D37" s="487"/>
      <c r="E37" s="196"/>
      <c r="F37" s="31"/>
      <c r="G37" s="199"/>
      <c r="H37" s="200"/>
      <c r="I37" s="201"/>
      <c r="J37" s="99"/>
      <c r="K37" s="93"/>
    </row>
    <row r="38" spans="1:11" ht="22.5" customHeight="1">
      <c r="A38" s="487" t="s">
        <v>87</v>
      </c>
      <c r="B38" s="487"/>
      <c r="C38" s="487"/>
      <c r="D38" s="487"/>
      <c r="E38" s="196"/>
      <c r="F38" s="31"/>
      <c r="G38" s="189"/>
      <c r="H38" s="93"/>
      <c r="I38" s="82"/>
      <c r="J38" s="86"/>
      <c r="K38" s="93"/>
    </row>
    <row r="39" spans="1:11" ht="22.5" customHeight="1" thickBot="1">
      <c r="A39" s="486" t="s">
        <v>58</v>
      </c>
      <c r="B39" s="486"/>
      <c r="C39" s="486"/>
      <c r="D39" s="486"/>
      <c r="E39" s="197"/>
      <c r="F39" s="30"/>
      <c r="G39" s="94"/>
      <c r="H39" s="198">
        <f>SUM(G37:G38)</f>
        <v>0</v>
      </c>
      <c r="I39" s="83"/>
      <c r="J39" s="94"/>
      <c r="K39" s="198">
        <f>SUM(J37:J38)</f>
        <v>0</v>
      </c>
    </row>
    <row r="40" spans="1:11" ht="9.75" customHeight="1" thickTop="1">
      <c r="A40" s="485"/>
      <c r="B40" s="485"/>
      <c r="C40" s="485"/>
      <c r="D40" s="485"/>
      <c r="E40" s="196"/>
      <c r="F40" s="31"/>
      <c r="G40" s="93"/>
      <c r="H40" s="93"/>
      <c r="I40" s="82"/>
      <c r="J40" s="93"/>
      <c r="K40" s="93"/>
    </row>
    <row r="41" spans="1:11" ht="19.5" customHeight="1">
      <c r="A41" s="482" t="s">
        <v>59</v>
      </c>
      <c r="B41" s="482"/>
      <c r="C41" s="482"/>
      <c r="D41" s="482"/>
      <c r="E41" s="195"/>
      <c r="F41" s="29"/>
      <c r="G41" s="91"/>
      <c r="H41" s="91"/>
      <c r="I41" s="106"/>
      <c r="J41" s="91"/>
      <c r="K41" s="91"/>
    </row>
    <row r="42" spans="1:11" ht="19.5" customHeight="1">
      <c r="A42" s="487" t="s">
        <v>88</v>
      </c>
      <c r="B42" s="487"/>
      <c r="C42" s="487"/>
      <c r="D42" s="487"/>
      <c r="E42" s="196">
        <v>4</v>
      </c>
      <c r="F42" s="31"/>
      <c r="G42" s="199"/>
      <c r="H42" s="93"/>
      <c r="I42" s="82"/>
      <c r="J42" s="202"/>
      <c r="K42" s="93"/>
    </row>
    <row r="43" spans="1:11" ht="19.5" customHeight="1">
      <c r="A43" s="487" t="s">
        <v>60</v>
      </c>
      <c r="B43" s="487"/>
      <c r="C43" s="487"/>
      <c r="D43" s="487"/>
      <c r="E43" s="196">
        <v>5</v>
      </c>
      <c r="F43" s="31"/>
      <c r="G43" s="97"/>
      <c r="H43" s="93"/>
      <c r="I43" s="82"/>
      <c r="J43" s="84"/>
      <c r="K43" s="93"/>
    </row>
    <row r="44" spans="1:11" ht="19.5" customHeight="1">
      <c r="A44" s="487" t="s">
        <v>61</v>
      </c>
      <c r="B44" s="487"/>
      <c r="C44" s="487"/>
      <c r="D44" s="487"/>
      <c r="E44" s="196">
        <v>6</v>
      </c>
      <c r="F44" s="31"/>
      <c r="G44" s="189"/>
      <c r="H44" s="93"/>
      <c r="I44" s="82"/>
      <c r="J44" s="189"/>
      <c r="K44" s="93"/>
    </row>
    <row r="45" spans="1:11" ht="19.5" customHeight="1" thickBot="1">
      <c r="A45" s="305" t="s">
        <v>62</v>
      </c>
      <c r="B45" s="305"/>
      <c r="C45" s="305"/>
      <c r="D45" s="305"/>
      <c r="E45" s="32"/>
      <c r="F45" s="32"/>
      <c r="G45" s="94"/>
      <c r="H45" s="198">
        <f>SUM(G42:G44)</f>
        <v>0</v>
      </c>
      <c r="I45" s="83"/>
      <c r="J45" s="94"/>
      <c r="K45" s="198">
        <f>SUM(J42:J44)</f>
        <v>0</v>
      </c>
    </row>
    <row r="46" spans="1:11" ht="6" customHeight="1" thickTop="1">
      <c r="A46" s="485"/>
      <c r="B46" s="485"/>
      <c r="C46" s="485"/>
      <c r="D46" s="485"/>
      <c r="E46" s="1"/>
      <c r="F46" s="1"/>
      <c r="G46" s="95"/>
      <c r="H46" s="95"/>
      <c r="I46" s="82"/>
      <c r="J46" s="95"/>
      <c r="K46" s="95"/>
    </row>
    <row r="47" spans="1:11" ht="21" customHeight="1" thickBot="1">
      <c r="A47" s="486" t="s">
        <v>63</v>
      </c>
      <c r="B47" s="486"/>
      <c r="C47" s="486"/>
      <c r="D47" s="486"/>
      <c r="E47" s="27"/>
      <c r="F47" s="27"/>
      <c r="G47" s="89"/>
      <c r="H47" s="193">
        <f>SUM(H34:H45)</f>
        <v>0</v>
      </c>
      <c r="I47" s="83"/>
      <c r="J47" s="89"/>
      <c r="K47" s="193">
        <f>SUM(K34:K45)</f>
        <v>0</v>
      </c>
    </row>
    <row r="48" spans="1:11" ht="19.5" customHeight="1">
      <c r="A48" s="485"/>
      <c r="B48" s="485"/>
      <c r="C48" s="485"/>
      <c r="D48" s="485"/>
      <c r="E48" s="1"/>
      <c r="F48" s="1"/>
      <c r="G48" s="1"/>
      <c r="H48" s="1"/>
      <c r="I48" s="82"/>
      <c r="J48" s="95"/>
      <c r="K48" s="95"/>
    </row>
    <row r="49" spans="1:11" ht="16.5" customHeight="1">
      <c r="A49" s="485"/>
      <c r="B49" s="485"/>
      <c r="C49" s="485"/>
      <c r="D49" s="485"/>
      <c r="E49" s="1"/>
      <c r="F49" s="1"/>
      <c r="G49" s="1"/>
      <c r="H49" s="203">
        <f>H47-H25</f>
        <v>0</v>
      </c>
      <c r="I49" s="82"/>
      <c r="J49" s="95"/>
      <c r="K49" s="95">
        <f>K47-K25</f>
        <v>0</v>
      </c>
    </row>
    <row r="50" spans="1:11" ht="17.25" customHeight="1">
      <c r="A50" s="46"/>
      <c r="B50" s="489" t="s">
        <v>216</v>
      </c>
      <c r="C50" s="489"/>
      <c r="D50" s="489"/>
      <c r="E50" s="46"/>
      <c r="F50" s="46"/>
      <c r="G50" s="488"/>
      <c r="H50" s="488"/>
      <c r="I50" s="488"/>
      <c r="J50" s="488"/>
      <c r="K50" s="488"/>
    </row>
    <row r="51" spans="1:11" ht="13.5">
      <c r="A51" s="485"/>
      <c r="B51" s="485"/>
      <c r="C51" s="485"/>
      <c r="D51" s="485"/>
      <c r="E51" s="46"/>
      <c r="F51" s="46"/>
      <c r="G51" s="46"/>
      <c r="H51" s="46"/>
      <c r="I51" s="83"/>
      <c r="J51" s="46"/>
      <c r="K51" s="7"/>
    </row>
    <row r="52" spans="5:11" ht="13.5">
      <c r="E52" s="46"/>
      <c r="F52" s="46"/>
      <c r="G52" s="46"/>
      <c r="H52" s="46"/>
      <c r="I52" s="83"/>
      <c r="J52" s="46"/>
      <c r="K52" s="7"/>
    </row>
    <row r="53" spans="2:11" ht="15.75">
      <c r="B53" s="101"/>
      <c r="C53" s="101"/>
      <c r="D53" s="101"/>
      <c r="E53" s="46"/>
      <c r="F53" s="46"/>
      <c r="G53" s="30"/>
      <c r="H53" s="30"/>
      <c r="I53" s="30"/>
      <c r="J53" s="30"/>
      <c r="K53" s="30"/>
    </row>
    <row r="54" spans="1:11" ht="13.5">
      <c r="A54" s="485"/>
      <c r="B54" s="485"/>
      <c r="C54" s="485"/>
      <c r="D54" s="485"/>
      <c r="E54" s="46"/>
      <c r="F54" s="46"/>
      <c r="G54" s="46"/>
      <c r="H54" s="46"/>
      <c r="I54" s="83"/>
      <c r="J54" s="46"/>
      <c r="K54" s="46"/>
    </row>
    <row r="55" spans="1:11" ht="14.25" customHeight="1">
      <c r="A55" s="46"/>
      <c r="B55" s="489" t="s">
        <v>111</v>
      </c>
      <c r="C55" s="489"/>
      <c r="D55" s="489"/>
      <c r="E55" s="46"/>
      <c r="F55" s="46"/>
      <c r="G55" s="488"/>
      <c r="H55" s="488"/>
      <c r="I55" s="488"/>
      <c r="J55" s="488"/>
      <c r="K55" s="488"/>
    </row>
    <row r="56" spans="1:11" ht="15.75">
      <c r="A56" s="485"/>
      <c r="B56" s="485"/>
      <c r="C56" s="485"/>
      <c r="D56" s="485"/>
      <c r="E56" s="46"/>
      <c r="F56" s="46"/>
      <c r="G56" s="46"/>
      <c r="H56" s="46"/>
      <c r="I56" s="83"/>
      <c r="J56" s="46"/>
      <c r="K56" s="30"/>
    </row>
    <row r="57" spans="1:11" ht="13.5">
      <c r="A57" s="307" t="s">
        <v>64</v>
      </c>
      <c r="B57" s="307"/>
      <c r="C57" s="307"/>
      <c r="D57" s="307"/>
      <c r="E57" s="20"/>
      <c r="F57" s="20"/>
      <c r="G57" s="20"/>
      <c r="H57" s="20"/>
      <c r="I57" s="83"/>
      <c r="J57" s="46"/>
      <c r="K57" s="46"/>
    </row>
    <row r="58" spans="4:11" ht="13.5">
      <c r="D58" s="20"/>
      <c r="E58" s="20"/>
      <c r="F58" s="20"/>
      <c r="G58" s="20"/>
      <c r="H58" s="20"/>
      <c r="I58" s="82"/>
      <c r="J58" s="20"/>
      <c r="K58" s="20"/>
    </row>
    <row r="59" spans="4:11" ht="16.5">
      <c r="D59" s="12"/>
      <c r="E59" s="12"/>
      <c r="F59" s="12"/>
      <c r="G59" s="12"/>
      <c r="H59" s="12"/>
      <c r="I59" s="82"/>
      <c r="J59" s="12"/>
      <c r="K59" s="12"/>
    </row>
  </sheetData>
  <sheetProtection/>
  <mergeCells count="59">
    <mergeCell ref="A54:D54"/>
    <mergeCell ref="B55:D55"/>
    <mergeCell ref="G55:K55"/>
    <mergeCell ref="A56:D56"/>
    <mergeCell ref="A57:D57"/>
    <mergeCell ref="A47:D47"/>
    <mergeCell ref="A48:D48"/>
    <mergeCell ref="A49:D49"/>
    <mergeCell ref="B50:D50"/>
    <mergeCell ref="G50:K50"/>
    <mergeCell ref="A51:D51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7:B7"/>
    <mergeCell ref="C7:D7"/>
    <mergeCell ref="A8:B8"/>
    <mergeCell ref="G9:H9"/>
    <mergeCell ref="J9:K9"/>
    <mergeCell ref="A10:D10"/>
    <mergeCell ref="A1:K1"/>
    <mergeCell ref="A2:K2"/>
    <mergeCell ref="A4:B4"/>
    <mergeCell ref="C4:H4"/>
    <mergeCell ref="A5:C5"/>
    <mergeCell ref="B6:J6"/>
  </mergeCells>
  <printOptions/>
  <pageMargins left="0.96" right="0.17" top="0.47" bottom="0.46" header="0.33" footer="0.34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3"/>
  <sheetViews>
    <sheetView view="pageBreakPreview" zoomScaleSheetLayoutView="100" zoomScalePageLayoutView="0" workbookViewId="0" topLeftCell="A1">
      <selection activeCell="G29" sqref="G29:I29"/>
    </sheetView>
  </sheetViews>
  <sheetFormatPr defaultColWidth="9.140625" defaultRowHeight="12.75"/>
  <cols>
    <col min="1" max="1" width="17.00390625" style="223" customWidth="1"/>
    <col min="2" max="2" width="4.8515625" style="223" customWidth="1"/>
    <col min="3" max="3" width="4.140625" style="223" customWidth="1"/>
    <col min="4" max="4" width="29.57421875" style="48" customWidth="1"/>
    <col min="5" max="6" width="2.7109375" style="48" customWidth="1"/>
    <col min="7" max="7" width="14.8515625" style="48" customWidth="1"/>
    <col min="8" max="8" width="3.00390625" style="48" customWidth="1"/>
    <col min="9" max="9" width="13.8515625" style="70" customWidth="1"/>
    <col min="10" max="10" width="8.57421875" style="68" customWidth="1"/>
    <col min="12" max="12" width="12.00390625" style="0" bestFit="1" customWidth="1"/>
    <col min="13" max="13" width="9.421875" style="0" bestFit="1" customWidth="1"/>
  </cols>
  <sheetData>
    <row r="1" spans="1:9" ht="22.5" customHeight="1">
      <c r="A1" s="490" t="s">
        <v>65</v>
      </c>
      <c r="B1" s="490"/>
      <c r="C1" s="490"/>
      <c r="D1" s="490"/>
      <c r="E1" s="490"/>
      <c r="F1" s="490"/>
      <c r="G1" s="490"/>
      <c r="H1" s="490"/>
      <c r="I1" s="490"/>
    </row>
    <row r="2" spans="1:9" ht="22.5" customHeight="1">
      <c r="A2" s="491" t="s">
        <v>260</v>
      </c>
      <c r="B2" s="491"/>
      <c r="C2" s="491"/>
      <c r="D2" s="491"/>
      <c r="E2" s="491"/>
      <c r="F2" s="491"/>
      <c r="G2" s="491"/>
      <c r="H2" s="491"/>
      <c r="I2" s="491"/>
    </row>
    <row r="3" spans="1:9" ht="6.75" customHeight="1">
      <c r="A3" s="492"/>
      <c r="B3" s="492"/>
      <c r="C3" s="492"/>
      <c r="D3" s="492"/>
      <c r="E3" s="492"/>
      <c r="F3" s="492"/>
      <c r="G3" s="492"/>
      <c r="H3" s="492"/>
      <c r="I3" s="492"/>
    </row>
    <row r="4" spans="1:9" ht="6" customHeight="1">
      <c r="A4" s="69"/>
      <c r="B4" s="69"/>
      <c r="C4" s="69"/>
      <c r="D4" s="69"/>
      <c r="E4" s="69"/>
      <c r="F4" s="69"/>
      <c r="G4" s="69"/>
      <c r="H4" s="69"/>
      <c r="I4" s="69"/>
    </row>
    <row r="5" spans="1:9" ht="24" customHeight="1">
      <c r="A5" s="493" t="s">
        <v>217</v>
      </c>
      <c r="B5" s="493"/>
      <c r="C5" s="493"/>
      <c r="D5" s="494" t="s">
        <v>259</v>
      </c>
      <c r="E5" s="494"/>
      <c r="F5" s="494"/>
      <c r="G5" s="494"/>
      <c r="H5" s="494"/>
      <c r="I5" s="494"/>
    </row>
    <row r="6" spans="1:9" ht="24" customHeight="1">
      <c r="A6" s="493" t="s">
        <v>218</v>
      </c>
      <c r="B6" s="493"/>
      <c r="C6" s="493"/>
      <c r="D6" s="495" t="str">
        <f>ბალანსი!B6</f>
        <v> --------------------------------------------------------</v>
      </c>
      <c r="E6" s="495"/>
      <c r="F6" s="495"/>
      <c r="G6" s="495"/>
      <c r="H6" s="495"/>
      <c r="I6" s="495"/>
    </row>
    <row r="7" spans="1:9" ht="24" customHeight="1">
      <c r="A7" s="496" t="s">
        <v>219</v>
      </c>
      <c r="B7" s="496"/>
      <c r="C7" s="496"/>
      <c r="D7" s="497" t="str">
        <f>'[1]BAL'!C7</f>
        <v>momsaxureba </v>
      </c>
      <c r="E7" s="497"/>
      <c r="F7" s="497"/>
      <c r="G7" s="497"/>
      <c r="H7" s="497"/>
      <c r="I7" s="497"/>
    </row>
    <row r="8" spans="1:9" ht="24" customHeight="1">
      <c r="A8" s="204" t="s">
        <v>99</v>
      </c>
      <c r="B8" s="497" t="str">
        <f>'[1]BAL'!C8</f>
        <v>lari</v>
      </c>
      <c r="C8" s="497"/>
      <c r="D8" s="497"/>
      <c r="E8" s="204"/>
      <c r="F8" s="204"/>
      <c r="G8" s="204"/>
      <c r="H8" s="204"/>
      <c r="I8" s="204"/>
    </row>
    <row r="9" spans="1:9" ht="20.25" customHeight="1">
      <c r="A9" s="52"/>
      <c r="B9" s="52"/>
      <c r="C9" s="52"/>
      <c r="D9" s="52"/>
      <c r="E9" s="52"/>
      <c r="F9" s="52"/>
      <c r="G9" s="52"/>
      <c r="H9" s="52"/>
      <c r="I9" s="52"/>
    </row>
    <row r="10" spans="1:9" ht="12.75" customHeight="1">
      <c r="A10" s="52"/>
      <c r="B10" s="52"/>
      <c r="C10" s="52"/>
      <c r="D10" s="52"/>
      <c r="E10" s="52"/>
      <c r="F10" s="52"/>
      <c r="G10" s="52"/>
      <c r="H10" s="52"/>
      <c r="I10" s="52"/>
    </row>
    <row r="11" spans="1:9" ht="16.5">
      <c r="A11" s="205"/>
      <c r="B11" s="205"/>
      <c r="C11" s="205"/>
      <c r="D11" s="205"/>
      <c r="E11" s="205"/>
      <c r="F11" s="205"/>
      <c r="G11" s="47" t="s">
        <v>262</v>
      </c>
      <c r="H11" s="205"/>
      <c r="I11" s="47" t="s">
        <v>261</v>
      </c>
    </row>
    <row r="12" spans="1:9" ht="6" customHeight="1">
      <c r="A12" s="205"/>
      <c r="B12" s="205"/>
      <c r="C12" s="205"/>
      <c r="D12" s="205"/>
      <c r="E12" s="205"/>
      <c r="F12" s="205"/>
      <c r="G12" s="47"/>
      <c r="H12" s="205"/>
      <c r="I12" s="47"/>
    </row>
    <row r="13" spans="1:10" ht="24.75" customHeight="1">
      <c r="A13" s="498" t="s">
        <v>66</v>
      </c>
      <c r="B13" s="498"/>
      <c r="C13" s="498"/>
      <c r="D13" s="498"/>
      <c r="E13" s="71"/>
      <c r="F13" s="71"/>
      <c r="G13" s="207"/>
      <c r="H13" s="208"/>
      <c r="I13" s="102"/>
      <c r="J13" s="72"/>
    </row>
    <row r="14" spans="1:10" ht="24.75" customHeight="1">
      <c r="A14" s="499" t="s">
        <v>220</v>
      </c>
      <c r="B14" s="499"/>
      <c r="C14" s="499"/>
      <c r="D14" s="499"/>
      <c r="E14" s="71">
        <v>7</v>
      </c>
      <c r="F14" s="71"/>
      <c r="G14" s="207"/>
      <c r="H14" s="208"/>
      <c r="I14" s="96"/>
      <c r="J14" s="72"/>
    </row>
    <row r="15" spans="1:10" ht="24.75" customHeight="1">
      <c r="A15" s="499" t="s">
        <v>221</v>
      </c>
      <c r="B15" s="499"/>
      <c r="C15" s="499"/>
      <c r="D15" s="499"/>
      <c r="E15" s="71"/>
      <c r="F15" s="71"/>
      <c r="G15" s="207"/>
      <c r="H15" s="208"/>
      <c r="I15" s="207">
        <v>0</v>
      </c>
      <c r="J15" s="72"/>
    </row>
    <row r="16" spans="1:10" ht="24.75" customHeight="1">
      <c r="A16" s="499" t="s">
        <v>222</v>
      </c>
      <c r="B16" s="499"/>
      <c r="C16" s="499"/>
      <c r="D16" s="499"/>
      <c r="E16" s="71"/>
      <c r="F16" s="71"/>
      <c r="G16" s="102"/>
      <c r="H16" s="71"/>
      <c r="I16" s="102"/>
      <c r="J16" s="72"/>
    </row>
    <row r="17" spans="1:13" ht="24.75" customHeight="1">
      <c r="A17" s="499" t="s">
        <v>223</v>
      </c>
      <c r="B17" s="499"/>
      <c r="C17" s="499"/>
      <c r="D17" s="499"/>
      <c r="E17" s="71"/>
      <c r="F17" s="71"/>
      <c r="G17" s="209"/>
      <c r="H17" s="71"/>
      <c r="I17" s="97"/>
      <c r="J17" s="67"/>
      <c r="M17" s="67"/>
    </row>
    <row r="18" spans="1:13" ht="24.75" customHeight="1">
      <c r="A18" s="499" t="s">
        <v>100</v>
      </c>
      <c r="B18" s="499"/>
      <c r="C18" s="499"/>
      <c r="D18" s="499"/>
      <c r="E18" s="71"/>
      <c r="F18" s="71"/>
      <c r="G18" s="209"/>
      <c r="H18" s="71"/>
      <c r="I18" s="84"/>
      <c r="J18" s="67"/>
      <c r="M18" s="67"/>
    </row>
    <row r="19" spans="1:13" ht="24.75" customHeight="1">
      <c r="A19" s="499" t="s">
        <v>101</v>
      </c>
      <c r="B19" s="499"/>
      <c r="C19" s="499"/>
      <c r="D19" s="499"/>
      <c r="E19" s="71"/>
      <c r="F19" s="71"/>
      <c r="G19" s="209"/>
      <c r="H19" s="71"/>
      <c r="I19" s="84"/>
      <c r="J19" s="67"/>
      <c r="M19" s="67"/>
    </row>
    <row r="20" spans="1:13" ht="24.75" customHeight="1">
      <c r="A20" s="499" t="s">
        <v>224</v>
      </c>
      <c r="B20" s="499"/>
      <c r="C20" s="499"/>
      <c r="D20" s="499"/>
      <c r="E20" s="71"/>
      <c r="F20" s="71"/>
      <c r="G20" s="209"/>
      <c r="H20" s="71"/>
      <c r="I20" s="84"/>
      <c r="J20" s="67"/>
      <c r="M20" s="67"/>
    </row>
    <row r="21" spans="1:13" ht="24.75" customHeight="1">
      <c r="A21" s="499" t="s">
        <v>97</v>
      </c>
      <c r="B21" s="499"/>
      <c r="C21" s="499"/>
      <c r="D21" s="499"/>
      <c r="E21" s="71"/>
      <c r="F21" s="71"/>
      <c r="G21" s="209"/>
      <c r="H21" s="71"/>
      <c r="I21" s="84"/>
      <c r="J21" s="67"/>
      <c r="K21" s="67"/>
      <c r="M21" s="67"/>
    </row>
    <row r="22" spans="1:13" ht="24.75" customHeight="1">
      <c r="A22" s="499" t="s">
        <v>225</v>
      </c>
      <c r="B22" s="499"/>
      <c r="C22" s="499"/>
      <c r="D22" s="499"/>
      <c r="E22" s="71">
        <v>8</v>
      </c>
      <c r="F22" s="71"/>
      <c r="G22" s="209"/>
      <c r="H22" s="71"/>
      <c r="I22" s="209"/>
      <c r="J22" s="67"/>
      <c r="K22" s="67"/>
      <c r="M22" s="67"/>
    </row>
    <row r="23" spans="1:13" ht="24.75" customHeight="1">
      <c r="A23" s="499" t="s">
        <v>226</v>
      </c>
      <c r="B23" s="499"/>
      <c r="C23" s="499"/>
      <c r="D23" s="499"/>
      <c r="E23" s="71">
        <v>9</v>
      </c>
      <c r="F23" s="71"/>
      <c r="G23" s="209"/>
      <c r="H23" s="71"/>
      <c r="I23" s="209"/>
      <c r="J23" s="67"/>
      <c r="K23" s="67"/>
      <c r="M23" s="67"/>
    </row>
    <row r="24" spans="1:13" ht="24.75" customHeight="1">
      <c r="A24" s="499" t="s">
        <v>67</v>
      </c>
      <c r="B24" s="499"/>
      <c r="C24" s="499"/>
      <c r="D24" s="499"/>
      <c r="E24" s="71">
        <v>10</v>
      </c>
      <c r="F24" s="71"/>
      <c r="G24" s="210"/>
      <c r="H24" s="71"/>
      <c r="I24" s="86"/>
      <c r="J24" s="67"/>
      <c r="K24" s="67"/>
      <c r="M24" s="67"/>
    </row>
    <row r="25" spans="1:13" ht="27.75" customHeight="1">
      <c r="A25" s="498" t="s">
        <v>114</v>
      </c>
      <c r="B25" s="498"/>
      <c r="C25" s="498"/>
      <c r="D25" s="498"/>
      <c r="E25" s="206"/>
      <c r="F25" s="206"/>
      <c r="G25" s="211">
        <f>SUM(G13:G24)</f>
        <v>0</v>
      </c>
      <c r="H25" s="206"/>
      <c r="I25" s="212">
        <f>SUM(I13:I24)</f>
        <v>0</v>
      </c>
      <c r="J25" s="67"/>
      <c r="K25" s="67"/>
      <c r="L25" s="67"/>
      <c r="M25" s="67"/>
    </row>
    <row r="26" spans="1:10" ht="29.25" customHeight="1">
      <c r="A26" s="499" t="s">
        <v>107</v>
      </c>
      <c r="B26" s="499"/>
      <c r="C26" s="499"/>
      <c r="D26" s="499"/>
      <c r="E26" s="71"/>
      <c r="F26" s="49"/>
      <c r="G26" s="209">
        <v>0</v>
      </c>
      <c r="H26" s="49"/>
      <c r="I26" s="84">
        <v>0</v>
      </c>
      <c r="J26" s="73"/>
    </row>
    <row r="27" spans="1:10" ht="12.75" customHeight="1">
      <c r="A27" s="498"/>
      <c r="B27" s="498"/>
      <c r="C27" s="498"/>
      <c r="D27" s="498"/>
      <c r="E27" s="71"/>
      <c r="F27" s="206"/>
      <c r="G27" s="98"/>
      <c r="H27" s="206"/>
      <c r="I27" s="98"/>
      <c r="J27" s="73"/>
    </row>
    <row r="28" spans="1:10" ht="27.75" customHeight="1">
      <c r="A28" s="501" t="s">
        <v>113</v>
      </c>
      <c r="B28" s="501"/>
      <c r="C28" s="501"/>
      <c r="D28" s="501"/>
      <c r="E28" s="71"/>
      <c r="F28" s="213"/>
      <c r="G28" s="207">
        <f>G25+G26</f>
        <v>0</v>
      </c>
      <c r="H28" s="214"/>
      <c r="I28" s="207">
        <f>I25+I26</f>
        <v>0</v>
      </c>
      <c r="J28" s="73"/>
    </row>
    <row r="29" spans="1:13" ht="27.75" customHeight="1">
      <c r="A29" s="502" t="s">
        <v>68</v>
      </c>
      <c r="B29" s="502"/>
      <c r="C29" s="502"/>
      <c r="D29" s="502"/>
      <c r="E29" s="71"/>
      <c r="F29" s="215"/>
      <c r="G29" s="207"/>
      <c r="H29" s="54"/>
      <c r="I29" s="207"/>
      <c r="J29" s="73"/>
      <c r="M29" s="50"/>
    </row>
    <row r="30" spans="1:10" ht="35.25" customHeight="1" thickBot="1">
      <c r="A30" s="503" t="s">
        <v>112</v>
      </c>
      <c r="B30" s="503"/>
      <c r="C30" s="503"/>
      <c r="D30" s="503"/>
      <c r="E30" s="216"/>
      <c r="F30" s="216"/>
      <c r="G30" s="217">
        <f>G28+G29</f>
        <v>0</v>
      </c>
      <c r="H30" s="218"/>
      <c r="I30" s="219">
        <f>I28+I29</f>
        <v>0</v>
      </c>
      <c r="J30" s="73"/>
    </row>
    <row r="31" spans="1:10" s="220" customFormat="1" ht="13.5">
      <c r="A31" s="182"/>
      <c r="B31" s="182"/>
      <c r="C31" s="182"/>
      <c r="D31" s="182"/>
      <c r="E31" s="182"/>
      <c r="F31" s="182"/>
      <c r="G31" s="182"/>
      <c r="H31" s="182"/>
      <c r="I31" s="74"/>
      <c r="J31" s="75"/>
    </row>
    <row r="32" spans="1:10" s="220" customFormat="1" ht="13.5">
      <c r="A32" s="182"/>
      <c r="B32" s="182"/>
      <c r="C32" s="182"/>
      <c r="D32" s="182"/>
      <c r="E32" s="182"/>
      <c r="F32" s="182"/>
      <c r="G32" s="182"/>
      <c r="H32" s="182"/>
      <c r="I32" s="74"/>
      <c r="J32" s="75"/>
    </row>
    <row r="33" spans="1:10" s="220" customFormat="1" ht="13.5">
      <c r="A33" s="182"/>
      <c r="B33" s="182"/>
      <c r="C33" s="182"/>
      <c r="D33" s="182"/>
      <c r="E33" s="182"/>
      <c r="F33" s="182"/>
      <c r="G33" s="182"/>
      <c r="H33" s="182"/>
      <c r="I33" s="221"/>
      <c r="J33" s="75"/>
    </row>
    <row r="34" spans="1:10" s="220" customFormat="1" ht="13.5">
      <c r="A34" s="182"/>
      <c r="B34" s="182"/>
      <c r="C34" s="182"/>
      <c r="D34" s="182"/>
      <c r="E34" s="182"/>
      <c r="F34" s="182"/>
      <c r="G34" s="182"/>
      <c r="H34" s="182"/>
      <c r="I34" s="74"/>
      <c r="J34" s="75"/>
    </row>
    <row r="35" spans="1:9" ht="22.5" customHeight="1">
      <c r="A35" s="51"/>
      <c r="B35" s="504" t="str">
        <f>ბალანსი!B50</f>
        <v>Dgeneraluri direqtori</v>
      </c>
      <c r="C35" s="504"/>
      <c r="D35" s="504"/>
      <c r="E35" s="79"/>
      <c r="F35" s="79"/>
      <c r="G35" s="504">
        <f>ბალანსი!G50</f>
        <v>0</v>
      </c>
      <c r="H35" s="504"/>
      <c r="I35" s="504"/>
    </row>
    <row r="36" spans="1:9" ht="15.75">
      <c r="A36" s="51"/>
      <c r="B36" s="51"/>
      <c r="C36" s="52"/>
      <c r="D36" s="69"/>
      <c r="E36" s="69"/>
      <c r="F36" s="69"/>
      <c r="G36" s="69"/>
      <c r="H36" s="69"/>
      <c r="I36" s="80"/>
    </row>
    <row r="37" spans="1:9" ht="15.75">
      <c r="A37" s="51"/>
      <c r="B37" s="51"/>
      <c r="C37" s="52"/>
      <c r="D37" s="69"/>
      <c r="E37" s="69"/>
      <c r="F37" s="69"/>
      <c r="G37" s="69"/>
      <c r="H37" s="69"/>
      <c r="I37" s="80"/>
    </row>
    <row r="38" spans="1:9" ht="15.75">
      <c r="A38" s="51"/>
      <c r="B38" s="51"/>
      <c r="C38" s="52"/>
      <c r="D38" s="69"/>
      <c r="E38" s="69"/>
      <c r="F38" s="69"/>
      <c r="G38" s="69"/>
      <c r="H38" s="69"/>
      <c r="I38" s="80"/>
    </row>
    <row r="39" spans="1:9" ht="22.5" customHeight="1">
      <c r="A39" s="51"/>
      <c r="B39" s="504" t="s">
        <v>227</v>
      </c>
      <c r="C39" s="504"/>
      <c r="D39" s="504"/>
      <c r="E39" s="79"/>
      <c r="F39" s="79"/>
      <c r="G39" s="504">
        <f>ბალანსი!G55</f>
        <v>0</v>
      </c>
      <c r="H39" s="504"/>
      <c r="I39" s="504"/>
    </row>
    <row r="40" spans="1:10" s="220" customFormat="1" ht="13.5">
      <c r="A40" s="500"/>
      <c r="B40" s="500"/>
      <c r="C40" s="500"/>
      <c r="D40" s="500"/>
      <c r="E40" s="500"/>
      <c r="F40" s="500"/>
      <c r="G40" s="500"/>
      <c r="H40" s="500"/>
      <c r="I40" s="500"/>
      <c r="J40" s="68"/>
    </row>
    <row r="41" spans="1:11" s="220" customFormat="1" ht="16.5" customHeight="1">
      <c r="A41" s="80"/>
      <c r="B41" s="80"/>
      <c r="C41" s="52"/>
      <c r="D41" s="52"/>
      <c r="E41" s="52"/>
      <c r="F41" s="52"/>
      <c r="G41" s="52"/>
      <c r="H41" s="52"/>
      <c r="I41" s="76"/>
      <c r="J41" s="68"/>
      <c r="K41" s="222"/>
    </row>
    <row r="42" spans="3:9" ht="17.25" customHeight="1">
      <c r="C42" s="53"/>
      <c r="D42" s="54"/>
      <c r="E42" s="54"/>
      <c r="F42" s="54"/>
      <c r="G42" s="54"/>
      <c r="H42" s="54"/>
      <c r="I42" s="224"/>
    </row>
    <row r="43" spans="1:9" ht="15.75" customHeight="1">
      <c r="A43" s="49"/>
      <c r="B43" s="49"/>
      <c r="C43" s="34"/>
      <c r="D43" s="55"/>
      <c r="E43" s="55"/>
      <c r="F43" s="55"/>
      <c r="G43" s="55"/>
      <c r="H43" s="55"/>
      <c r="I43" s="77"/>
    </row>
    <row r="44" spans="1:9" ht="15.75" customHeight="1">
      <c r="A44" s="49"/>
      <c r="B44" s="49"/>
      <c r="C44" s="56"/>
      <c r="D44" s="55"/>
      <c r="E44" s="55"/>
      <c r="F44" s="55"/>
      <c r="G44" s="55"/>
      <c r="H44" s="55"/>
      <c r="I44" s="77"/>
    </row>
    <row r="45" spans="1:9" ht="15.75" customHeight="1">
      <c r="A45" s="49"/>
      <c r="B45" s="49"/>
      <c r="C45" s="56"/>
      <c r="D45" s="55"/>
      <c r="E45" s="55"/>
      <c r="F45" s="55"/>
      <c r="G45" s="55"/>
      <c r="H45" s="55"/>
      <c r="I45" s="77"/>
    </row>
    <row r="46" spans="1:9" ht="15.75" customHeight="1">
      <c r="A46" s="49"/>
      <c r="B46" s="49"/>
      <c r="C46" s="56"/>
      <c r="D46" s="55"/>
      <c r="E46" s="55"/>
      <c r="F46" s="55"/>
      <c r="G46" s="55"/>
      <c r="H46" s="55"/>
      <c r="I46" s="77"/>
    </row>
    <row r="47" spans="1:9" ht="15.75" customHeight="1">
      <c r="A47" s="49"/>
      <c r="B47" s="49"/>
      <c r="C47" s="34"/>
      <c r="D47" s="55"/>
      <c r="E47" s="55"/>
      <c r="F47" s="55"/>
      <c r="G47" s="55"/>
      <c r="H47" s="55"/>
      <c r="I47" s="77"/>
    </row>
    <row r="48" spans="1:9" ht="15.75" customHeight="1">
      <c r="A48" s="49"/>
      <c r="B48" s="49"/>
      <c r="C48" s="34"/>
      <c r="D48" s="55"/>
      <c r="E48" s="55"/>
      <c r="F48" s="55"/>
      <c r="G48" s="55"/>
      <c r="H48" s="55"/>
      <c r="I48" s="77"/>
    </row>
    <row r="49" spans="1:9" ht="15.75" customHeight="1">
      <c r="A49" s="49"/>
      <c r="B49" s="49"/>
      <c r="C49" s="34"/>
      <c r="D49" s="55"/>
      <c r="E49" s="55"/>
      <c r="F49" s="55"/>
      <c r="G49" s="55"/>
      <c r="H49" s="55"/>
      <c r="I49" s="77"/>
    </row>
    <row r="50" spans="1:9" ht="15.75" customHeight="1">
      <c r="A50" s="49"/>
      <c r="B50" s="49"/>
      <c r="C50" s="56"/>
      <c r="D50" s="55"/>
      <c r="E50" s="55"/>
      <c r="F50" s="55"/>
      <c r="G50" s="55"/>
      <c r="H50" s="55"/>
      <c r="I50" s="77"/>
    </row>
    <row r="51" spans="1:9" ht="15.75" customHeight="1">
      <c r="A51" s="49"/>
      <c r="B51" s="49"/>
      <c r="C51" s="56"/>
      <c r="D51" s="55"/>
      <c r="E51" s="55"/>
      <c r="F51" s="55"/>
      <c r="G51" s="55"/>
      <c r="H51" s="55"/>
      <c r="I51" s="77"/>
    </row>
    <row r="52" spans="1:9" ht="15.75" customHeight="1">
      <c r="A52" s="49"/>
      <c r="B52" s="49"/>
      <c r="C52" s="56"/>
      <c r="D52" s="55"/>
      <c r="E52" s="55"/>
      <c r="F52" s="55"/>
      <c r="G52" s="55"/>
      <c r="H52" s="55"/>
      <c r="I52" s="77"/>
    </row>
    <row r="53" spans="1:9" ht="15.75" customHeight="1">
      <c r="A53" s="49"/>
      <c r="B53" s="49"/>
      <c r="C53" s="56"/>
      <c r="D53" s="55"/>
      <c r="E53" s="55"/>
      <c r="F53" s="55"/>
      <c r="G53" s="55"/>
      <c r="H53" s="55"/>
      <c r="I53" s="77"/>
    </row>
    <row r="54" spans="1:9" ht="15.75" customHeight="1">
      <c r="A54" s="49"/>
      <c r="B54" s="49"/>
      <c r="C54" s="34"/>
      <c r="D54" s="55"/>
      <c r="E54" s="55"/>
      <c r="F54" s="55"/>
      <c r="G54" s="55"/>
      <c r="H54" s="55"/>
      <c r="I54" s="77"/>
    </row>
    <row r="55" spans="1:9" ht="15.75" customHeight="1">
      <c r="A55" s="49"/>
      <c r="B55" s="49"/>
      <c r="C55" s="34"/>
      <c r="D55" s="55"/>
      <c r="E55" s="55"/>
      <c r="F55" s="55"/>
      <c r="G55" s="55"/>
      <c r="H55" s="55"/>
      <c r="I55" s="77"/>
    </row>
    <row r="56" spans="1:9" ht="15.75" customHeight="1">
      <c r="A56" s="49"/>
      <c r="B56" s="49"/>
      <c r="C56" s="56"/>
      <c r="D56" s="55"/>
      <c r="E56" s="55"/>
      <c r="F56" s="55"/>
      <c r="G56" s="55"/>
      <c r="H56" s="55"/>
      <c r="I56" s="77"/>
    </row>
    <row r="57" spans="1:9" ht="15.75" customHeight="1">
      <c r="A57" s="49"/>
      <c r="B57" s="49"/>
      <c r="C57" s="56"/>
      <c r="D57" s="55"/>
      <c r="E57" s="55"/>
      <c r="F57" s="55"/>
      <c r="G57" s="55"/>
      <c r="H57" s="55"/>
      <c r="I57" s="77"/>
    </row>
    <row r="58" spans="1:9" ht="15.75" customHeight="1">
      <c r="A58" s="49"/>
      <c r="B58" s="49"/>
      <c r="C58" s="56"/>
      <c r="D58" s="55"/>
      <c r="E58" s="55"/>
      <c r="F58" s="55"/>
      <c r="G58" s="55"/>
      <c r="H58" s="55"/>
      <c r="I58" s="77"/>
    </row>
    <row r="59" spans="1:9" ht="15.75" customHeight="1">
      <c r="A59" s="49"/>
      <c r="B59" s="49"/>
      <c r="C59" s="34"/>
      <c r="D59" s="57"/>
      <c r="E59" s="57"/>
      <c r="F59" s="57"/>
      <c r="G59" s="57"/>
      <c r="H59" s="57"/>
      <c r="I59" s="77"/>
    </row>
    <row r="60" spans="1:9" ht="15.75" customHeight="1">
      <c r="A60" s="49"/>
      <c r="B60" s="49"/>
      <c r="C60" s="34"/>
      <c r="D60" s="57"/>
      <c r="E60" s="57"/>
      <c r="F60" s="57"/>
      <c r="G60" s="57"/>
      <c r="H60" s="57"/>
      <c r="I60" s="77"/>
    </row>
    <row r="61" spans="1:9" ht="15.75" customHeight="1">
      <c r="A61" s="49"/>
      <c r="B61" s="49"/>
      <c r="C61" s="34"/>
      <c r="D61" s="57"/>
      <c r="E61" s="57"/>
      <c r="F61" s="57"/>
      <c r="G61" s="57"/>
      <c r="H61" s="57"/>
      <c r="I61" s="77"/>
    </row>
    <row r="62" spans="1:9" ht="15.75" customHeight="1">
      <c r="A62" s="49"/>
      <c r="B62" s="49"/>
      <c r="C62" s="34"/>
      <c r="D62" s="57"/>
      <c r="E62" s="57"/>
      <c r="F62" s="57"/>
      <c r="G62" s="57"/>
      <c r="H62" s="57"/>
      <c r="I62" s="77"/>
    </row>
    <row r="63" spans="1:9" ht="15.75" customHeight="1">
      <c r="A63" s="49"/>
      <c r="B63" s="49"/>
      <c r="C63" s="34"/>
      <c r="D63" s="57"/>
      <c r="E63" s="57"/>
      <c r="F63" s="57"/>
      <c r="G63" s="57"/>
      <c r="H63" s="57"/>
      <c r="I63" s="77"/>
    </row>
    <row r="64" spans="1:9" ht="15.75" customHeight="1">
      <c r="A64" s="49"/>
      <c r="B64" s="49"/>
      <c r="C64" s="34"/>
      <c r="D64" s="57"/>
      <c r="E64" s="57"/>
      <c r="F64" s="57"/>
      <c r="G64" s="57"/>
      <c r="H64" s="57"/>
      <c r="I64" s="77"/>
    </row>
    <row r="65" spans="1:9" ht="15.75" customHeight="1">
      <c r="A65" s="49"/>
      <c r="B65" s="49"/>
      <c r="C65" s="34"/>
      <c r="D65" s="57"/>
      <c r="E65" s="57"/>
      <c r="F65" s="57"/>
      <c r="G65" s="57"/>
      <c r="H65" s="57"/>
      <c r="I65" s="77"/>
    </row>
    <row r="66" spans="1:9" ht="15.75" customHeight="1">
      <c r="A66" s="49"/>
      <c r="B66" s="49"/>
      <c r="C66" s="34"/>
      <c r="D66" s="57"/>
      <c r="E66" s="57"/>
      <c r="F66" s="57"/>
      <c r="G66" s="57"/>
      <c r="H66" s="57"/>
      <c r="I66" s="77"/>
    </row>
    <row r="67" spans="1:9" ht="15.75" customHeight="1">
      <c r="A67" s="58"/>
      <c r="B67" s="58"/>
      <c r="C67" s="59"/>
      <c r="D67" s="60"/>
      <c r="E67" s="60"/>
      <c r="F67" s="60"/>
      <c r="G67" s="60"/>
      <c r="H67" s="60"/>
      <c r="I67" s="78"/>
    </row>
    <row r="68" spans="1:9" ht="15.75" customHeight="1">
      <c r="A68" s="58"/>
      <c r="B68" s="58"/>
      <c r="C68" s="59"/>
      <c r="D68" s="60"/>
      <c r="E68" s="60"/>
      <c r="F68" s="60"/>
      <c r="G68" s="60"/>
      <c r="H68" s="60"/>
      <c r="I68" s="78"/>
    </row>
    <row r="69" spans="1:9" ht="15.75" customHeight="1">
      <c r="A69" s="58"/>
      <c r="B69" s="58"/>
      <c r="C69" s="59"/>
      <c r="D69" s="60"/>
      <c r="E69" s="60"/>
      <c r="F69" s="60"/>
      <c r="G69" s="60"/>
      <c r="H69" s="60"/>
      <c r="I69" s="78"/>
    </row>
    <row r="70" spans="3:9" ht="15.75" customHeight="1">
      <c r="C70" s="59"/>
      <c r="D70" s="60"/>
      <c r="E70" s="60"/>
      <c r="F70" s="60"/>
      <c r="G70" s="60"/>
      <c r="H70" s="60"/>
      <c r="I70" s="78"/>
    </row>
    <row r="71" spans="3:9" ht="15.75" customHeight="1">
      <c r="C71" s="59"/>
      <c r="D71" s="60"/>
      <c r="E71" s="60"/>
      <c r="F71" s="60"/>
      <c r="G71" s="60"/>
      <c r="H71" s="60"/>
      <c r="I71" s="78"/>
    </row>
    <row r="72" ht="15.75" customHeight="1"/>
    <row r="73" ht="15.75" customHeight="1">
      <c r="C73" s="34"/>
    </row>
  </sheetData>
  <sheetProtection/>
  <mergeCells count="33">
    <mergeCell ref="A40:I40"/>
    <mergeCell ref="A28:D28"/>
    <mergeCell ref="A29:D29"/>
    <mergeCell ref="A30:D30"/>
    <mergeCell ref="B35:D35"/>
    <mergeCell ref="G35:I35"/>
    <mergeCell ref="B39:D39"/>
    <mergeCell ref="G39:I39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7:C7"/>
    <mergeCell ref="D7:I7"/>
    <mergeCell ref="B8:D8"/>
    <mergeCell ref="A13:D13"/>
    <mergeCell ref="A14:D14"/>
    <mergeCell ref="A15:D15"/>
    <mergeCell ref="A1:I1"/>
    <mergeCell ref="A2:I2"/>
    <mergeCell ref="A3:I3"/>
    <mergeCell ref="A5:C5"/>
    <mergeCell ref="D5:I5"/>
    <mergeCell ref="A6:C6"/>
    <mergeCell ref="D6:I6"/>
  </mergeCells>
  <printOptions/>
  <pageMargins left="1.14" right="0.53" top="0.47" bottom="1" header="0.2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GFPAA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</dc:creator>
  <cp:keywords/>
  <dc:description/>
  <cp:lastModifiedBy>DOC551</cp:lastModifiedBy>
  <cp:lastPrinted>2011-08-31T19:30:35Z</cp:lastPrinted>
  <dcterms:created xsi:type="dcterms:W3CDTF">2005-05-05T09:53:46Z</dcterms:created>
  <dcterms:modified xsi:type="dcterms:W3CDTF">2018-07-13T09:40:38Z</dcterms:modified>
  <cp:category/>
  <cp:version/>
  <cp:contentType/>
  <cp:contentStatus/>
</cp:coreProperties>
</file>